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FB" sheetId="1" r:id="rId1"/>
    <sheet name="M" sheetId="2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J34" i="3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7"/>
  <c r="J88"/>
  <c r="J89"/>
  <c r="J90"/>
  <c r="J91"/>
  <c r="J92"/>
  <c r="J93"/>
  <c r="J94"/>
  <c r="J95"/>
  <c r="J96"/>
  <c r="J97"/>
  <c r="J98"/>
  <c r="J99"/>
  <c r="J100"/>
  <c r="J24"/>
  <c r="J25"/>
  <c r="J26"/>
  <c r="J27"/>
  <c r="J28"/>
  <c r="J29"/>
  <c r="J30"/>
  <c r="J31"/>
  <c r="J32"/>
  <c r="J33"/>
  <c r="J6"/>
  <c r="J7"/>
  <c r="J8"/>
  <c r="J9"/>
  <c r="J10"/>
  <c r="J11"/>
  <c r="J12"/>
  <c r="J13"/>
  <c r="J14"/>
  <c r="J15"/>
  <c r="J18"/>
  <c r="J19"/>
  <c r="J20"/>
  <c r="J21"/>
  <c r="J22"/>
  <c r="J23"/>
  <c r="J3"/>
  <c r="J4"/>
  <c r="J5"/>
  <c r="J2"/>
  <c r="I18"/>
  <c r="I19"/>
  <c r="I20"/>
  <c r="I22"/>
  <c r="I23"/>
  <c r="I24"/>
  <c r="I32"/>
  <c r="I36"/>
  <c r="I39"/>
  <c r="I42"/>
  <c r="I43"/>
  <c r="I44"/>
  <c r="I47"/>
  <c r="I48"/>
  <c r="I49"/>
  <c r="I50"/>
  <c r="I56"/>
  <c r="I61"/>
  <c r="I68"/>
  <c r="I70"/>
  <c r="I72"/>
  <c r="I73"/>
  <c r="I75"/>
  <c r="I76"/>
  <c r="I80"/>
  <c r="I84"/>
  <c r="I85"/>
  <c r="I88"/>
  <c r="I89"/>
  <c r="I91"/>
  <c r="I92"/>
  <c r="I98"/>
  <c r="I3"/>
  <c r="I5"/>
  <c r="I7"/>
  <c r="I15"/>
  <c r="I2"/>
  <c r="N3"/>
  <c r="I17" s="1"/>
  <c r="J17" s="1"/>
  <c r="I16" l="1"/>
  <c r="J16" s="1"/>
  <c r="J101" s="1"/>
  <c r="I14"/>
  <c r="I12"/>
  <c r="I10"/>
  <c r="I8"/>
  <c r="I6"/>
  <c r="I4"/>
  <c r="I100"/>
  <c r="I96"/>
  <c r="I94"/>
  <c r="I90"/>
  <c r="I86"/>
  <c r="J86" s="1"/>
  <c r="I82"/>
  <c r="I78"/>
  <c r="I74"/>
  <c r="I66"/>
  <c r="I64"/>
  <c r="I62"/>
  <c r="I60"/>
  <c r="I58"/>
  <c r="I54"/>
  <c r="I52"/>
  <c r="I46"/>
  <c r="I40"/>
  <c r="I38"/>
  <c r="I34"/>
  <c r="I30"/>
  <c r="I28"/>
  <c r="I26"/>
  <c r="I13"/>
  <c r="I11"/>
  <c r="I9"/>
  <c r="I99"/>
  <c r="I97"/>
  <c r="I95"/>
  <c r="I93"/>
  <c r="I87"/>
  <c r="I83"/>
  <c r="I81"/>
  <c r="I79"/>
  <c r="I77"/>
  <c r="I71"/>
  <c r="I69"/>
  <c r="I67"/>
  <c r="I65"/>
  <c r="I63"/>
  <c r="I59"/>
  <c r="I57"/>
  <c r="I55"/>
  <c r="I53"/>
  <c r="I51"/>
  <c r="I45"/>
  <c r="I41"/>
  <c r="I37"/>
  <c r="I35"/>
  <c r="I33"/>
  <c r="I31"/>
  <c r="I29"/>
  <c r="I27"/>
  <c r="I25"/>
  <c r="I21"/>
  <c r="I101" l="1"/>
  <c r="G73" l="1"/>
  <c r="G70"/>
  <c r="G54"/>
  <c r="G41"/>
  <c r="G39"/>
  <c r="G31"/>
  <c r="G71"/>
  <c r="G59"/>
  <c r="G58"/>
  <c r="G52"/>
  <c r="F9" i="1"/>
  <c r="F7"/>
  <c r="F6"/>
  <c r="F4"/>
  <c r="G19" i="2"/>
  <c r="G18"/>
  <c r="G13"/>
  <c r="G12"/>
  <c r="G11"/>
  <c r="G10"/>
</calcChain>
</file>

<file path=xl/comments1.xml><?xml version="1.0" encoding="utf-8"?>
<comments xmlns="http://schemas.openxmlformats.org/spreadsheetml/2006/main">
  <authors>
    <author>Madcap</author>
  </authors>
  <commentList>
    <comment ref="A11" authorId="0">
      <text>
        <r>
          <rPr>
            <sz val="8"/>
            <color indexed="81"/>
            <rFont val="Tahoma"/>
            <charset val="1"/>
          </rPr>
          <t xml:space="preserve">Poli
</t>
        </r>
      </text>
    </comment>
  </commentList>
</comments>
</file>

<file path=xl/comments2.xml><?xml version="1.0" encoding="utf-8"?>
<comments xmlns="http://schemas.openxmlformats.org/spreadsheetml/2006/main">
  <authors>
    <author>Madcap</author>
  </authors>
  <commentList>
    <comment ref="A18" authorId="0">
      <text>
        <r>
          <rPr>
            <sz val="8"/>
            <color indexed="81"/>
            <rFont val="Tahoma"/>
            <charset val="1"/>
          </rPr>
          <t xml:space="preserve">Poli
</t>
        </r>
      </text>
    </comment>
  </commentList>
</comments>
</file>

<file path=xl/sharedStrings.xml><?xml version="1.0" encoding="utf-8"?>
<sst xmlns="http://schemas.openxmlformats.org/spreadsheetml/2006/main" count="283" uniqueCount="155">
  <si>
    <t>Nume</t>
  </si>
  <si>
    <t>Nrc</t>
  </si>
  <si>
    <r>
      <t xml:space="preserve">ID Finanţe - </t>
    </r>
    <r>
      <rPr>
        <i/>
        <sz val="12"/>
        <rFont val="Arial"/>
        <family val="2"/>
      </rPr>
      <t>005</t>
    </r>
  </si>
  <si>
    <t>LAZI Bianca</t>
  </si>
  <si>
    <t>LAZI Ioana</t>
  </si>
  <si>
    <t>MACOVEI Diana</t>
  </si>
  <si>
    <t>NIŢU Andrada-Ramona</t>
  </si>
  <si>
    <t>STANCIU Diana-Ramona</t>
  </si>
  <si>
    <t>MACSIM Florin</t>
  </si>
  <si>
    <r>
      <t xml:space="preserve">ID MANAGEMENT - </t>
    </r>
    <r>
      <rPr>
        <i/>
        <sz val="12"/>
        <rFont val="Arial"/>
        <family val="2"/>
      </rPr>
      <t>005</t>
    </r>
  </si>
  <si>
    <t>FLOREAN Elena-Aurica</t>
  </si>
  <si>
    <t>LUNGU Constantin-Ciprian</t>
  </si>
  <si>
    <t>TEAC Andreea Emilia</t>
  </si>
  <si>
    <t>OPREA George</t>
  </si>
  <si>
    <t>CĂRĂŞEL Dumitru Mircea</t>
  </si>
  <si>
    <t xml:space="preserve">TALPA Gabriela </t>
  </si>
  <si>
    <t>CERCEGA Angelia-Maria</t>
  </si>
  <si>
    <t>FLOAREA Mircea</t>
  </si>
  <si>
    <t>LUPAŞCU Daniela</t>
  </si>
  <si>
    <t>CRĂCIUN Ionela</t>
  </si>
  <si>
    <t>NICULESCU Ionela</t>
  </si>
  <si>
    <t>DAN Alin</t>
  </si>
  <si>
    <t>POPA Nicoleta</t>
  </si>
  <si>
    <t>ZEGOICEA Ovidiu</t>
  </si>
  <si>
    <t>COCEAN Mihail</t>
  </si>
  <si>
    <t>ARCUŞ Radu Bogdan</t>
  </si>
  <si>
    <t>COLOJA Dan (g3)</t>
  </si>
  <si>
    <t>MOICA Ovidiu (g3)</t>
  </si>
  <si>
    <t>GODEANU Robert Gabriel (g3)</t>
  </si>
  <si>
    <t>MOGOŞANU Iulia</t>
  </si>
  <si>
    <t>SERTE Adriana-Laura (g2)</t>
  </si>
  <si>
    <t>ŞIREAG Cristian Iuliu (g2)</t>
  </si>
  <si>
    <t>ŞOLEA Sorina (g2)</t>
  </si>
  <si>
    <t>VERZESCU Cristina (g2)</t>
  </si>
  <si>
    <t>NECULAI Ioana</t>
  </si>
  <si>
    <t>Nicolae Elena</t>
  </si>
  <si>
    <t>Kovaci Mihai</t>
  </si>
  <si>
    <t>Grupa</t>
  </si>
  <si>
    <t>ALEXANDRA-IOANA</t>
  </si>
  <si>
    <t>MOGOȘANU IULIA</t>
  </si>
  <si>
    <t>MOTORGEANU LUCIAN-EDUARD</t>
  </si>
  <si>
    <t>NECULĂIȚĂ CRISTIAN</t>
  </si>
  <si>
    <t>OLTEAN ALISA</t>
  </si>
  <si>
    <t>OPREA GHEORGHE</t>
  </si>
  <si>
    <t>OPREA EMILIA</t>
  </si>
  <si>
    <t>OSTAFIE CIPRIAN BOGDAN</t>
  </si>
  <si>
    <t>PACSANOVSKI CLAUDIU</t>
  </si>
  <si>
    <t>PANDURU MARIA-ADELINA</t>
  </si>
  <si>
    <t>PĂTIŢOIU BOGDAN</t>
  </si>
  <si>
    <t>PETRESCU ALEXANDRA-DENISA</t>
  </si>
  <si>
    <t>POPESCU ALEXANDRU</t>
  </si>
  <si>
    <t>PRAJA MARIUS-CĂLIN</t>
  </si>
  <si>
    <t>RUS TRAIAN</t>
  </si>
  <si>
    <t>SERTE ADRIANA-LAURA</t>
  </si>
  <si>
    <t>SÎRBU ALEXANDRU</t>
  </si>
  <si>
    <t>STAN ALIN-NICUȘOR</t>
  </si>
  <si>
    <t>STANCIU VALENTIN</t>
  </si>
  <si>
    <t>SUSA REMUS-OVIDIU-CEZAR</t>
  </si>
  <si>
    <t>ŞIREAG IULIU-CRISTIAN</t>
  </si>
  <si>
    <t>ȘOLEA SORINA</t>
  </si>
  <si>
    <t>TALPA GABRIELA-SINEFTA</t>
  </si>
  <si>
    <t>TEOC ANDREEA-EMILIA</t>
  </si>
  <si>
    <t>TONCA ANDREI ADRIAN</t>
  </si>
  <si>
    <t>ȚEUDAN IONEL</t>
  </si>
  <si>
    <t>VERZESCU CRISTINA-MELANIA</t>
  </si>
  <si>
    <t>ZVARICI CONSTANTIN-DANIEL</t>
  </si>
  <si>
    <t>BODEA DANIELA</t>
  </si>
  <si>
    <t>AGĂINOAIE ADRIAN-COSMIN</t>
  </si>
  <si>
    <t>ANDRIESCU ANA-MARIA</t>
  </si>
  <si>
    <t>BOGDAN FLORIN</t>
  </si>
  <si>
    <t>BOTOS DANIELA</t>
  </si>
  <si>
    <t>BRÎNDUȘĂ NASTASIA</t>
  </si>
  <si>
    <t>CĂPITAN MIRELA-NICOLETA</t>
  </si>
  <si>
    <t>CUBIC ANDREEA</t>
  </si>
  <si>
    <t>DRĂGOTOIU GEORGIANA-LUIZA</t>
  </si>
  <si>
    <t>FLOREA SĂFTICA</t>
  </si>
  <si>
    <t>HINOVEANU CORINA-ROXANA</t>
  </si>
  <si>
    <t>HÎRȘOVU CRISTIAN-SORIN</t>
  </si>
  <si>
    <t>MOICA OVIDIU-PETRU</t>
  </si>
  <si>
    <t>STAMATE MANUELA-FABIANA</t>
  </si>
  <si>
    <t>TOMA SIMION-VIRGIL</t>
  </si>
  <si>
    <t>BUMB ELENA-CRISTINA</t>
  </si>
  <si>
    <t>GAVRILĂ LĂCRĂMIOARA-ALINA</t>
  </si>
  <si>
    <t>BOȚU MIHAELA-RALUCA</t>
  </si>
  <si>
    <t>BUNEA ȘTEFAN-MARIUS</t>
  </si>
  <si>
    <t>CRISTA MIHAELA</t>
  </si>
  <si>
    <t>CRISTEA CRISTIAN-PETRU</t>
  </si>
  <si>
    <t>CRISTEA CODRUȚA-CORNELIA</t>
  </si>
  <si>
    <t>DINU RODICA</t>
  </si>
  <si>
    <t>HAGIU EUFEMIA-ADINA</t>
  </si>
  <si>
    <t>HULPOI CĂTĂLIN-PETRU</t>
  </si>
  <si>
    <t>INDRU ANDREI-EMANUEL</t>
  </si>
  <si>
    <t>IUGA ADRIANA-MARIA</t>
  </si>
  <si>
    <t>MIRCEA ALINA-FLORICA</t>
  </si>
  <si>
    <t>RUS DANIELA</t>
  </si>
  <si>
    <t>TURNEA MARIA-ANCA</t>
  </si>
  <si>
    <t>DRAGOI CALIN SEBASTIAN</t>
  </si>
  <si>
    <t>1 CIG</t>
  </si>
  <si>
    <t>2 CIG</t>
  </si>
  <si>
    <t>CIZMADIA SUZANA</t>
  </si>
  <si>
    <t>COLGIA CAMELIA</t>
  </si>
  <si>
    <t>DRĂGAN ANCA-SILVIA</t>
  </si>
  <si>
    <t>FÎNARU FABIAN-FLORIAN</t>
  </si>
  <si>
    <t>IOANOVICI CARMEN</t>
  </si>
  <si>
    <t>LUNGU VERONICA ANNE-MARIE</t>
  </si>
  <si>
    <t>NEAMȚU ALINA-LOREDANA</t>
  </si>
  <si>
    <t>POCIUMP ELENA-MARIA</t>
  </si>
  <si>
    <t>Test</t>
  </si>
  <si>
    <t>F</t>
  </si>
  <si>
    <t>COLOJA Dan</t>
  </si>
  <si>
    <t>GODEANU Robert Gabriel</t>
  </si>
  <si>
    <t>SERTE Adriana-Laura</t>
  </si>
  <si>
    <t>ŞIREAG Cristian Iuliu</t>
  </si>
  <si>
    <t>ŞOLEA Sorina</t>
  </si>
  <si>
    <t>VERZESCU Cristina</t>
  </si>
  <si>
    <t>CIORTUZ Ionut</t>
  </si>
  <si>
    <t>SANDU Alina Petronela</t>
  </si>
  <si>
    <t>COJOCARU Daniel</t>
  </si>
  <si>
    <t>LUNGU Laurentiu</t>
  </si>
  <si>
    <t>COROPCA Laura</t>
  </si>
  <si>
    <t>IONEL Claudia</t>
  </si>
  <si>
    <t>DINUT Simona</t>
  </si>
  <si>
    <t>POPESCU Valentin</t>
  </si>
  <si>
    <t>CARJA Anamaria</t>
  </si>
  <si>
    <t>COSMAT Alin</t>
  </si>
  <si>
    <t>PETRU Corina</t>
  </si>
  <si>
    <t>POPA Diana</t>
  </si>
  <si>
    <t>PACSANOVSKY Claudiu</t>
  </si>
  <si>
    <t>OSTAFIE Ciprian</t>
  </si>
  <si>
    <t>IOZSA Norbert</t>
  </si>
  <si>
    <t>APOLZAN Alexandru</t>
  </si>
  <si>
    <t>TEUDAN Emanuel</t>
  </si>
  <si>
    <t>TEUDAN Ionel</t>
  </si>
  <si>
    <t>PASCALINA Irina</t>
  </si>
  <si>
    <t>BUTAR Bogdan</t>
  </si>
  <si>
    <t>STRUNGARU Cristian</t>
  </si>
  <si>
    <t>MIRISAN Alexandra</t>
  </si>
  <si>
    <t>FB</t>
  </si>
  <si>
    <t>M</t>
  </si>
  <si>
    <t>NEGROIU Daniela</t>
  </si>
  <si>
    <t>Kovacs Mihai Andrei</t>
  </si>
  <si>
    <t>TALPA Gabriela Sinefta</t>
  </si>
  <si>
    <t>MIRCEA Floarea</t>
  </si>
  <si>
    <t>ZVARICI Daniel</t>
  </si>
  <si>
    <t>BULZA Flavius Adrian</t>
  </si>
  <si>
    <t>MOTORGEANU Eduard</t>
  </si>
  <si>
    <t>x</t>
  </si>
  <si>
    <t>Grila</t>
  </si>
  <si>
    <t>Nota</t>
  </si>
  <si>
    <t>Legendă:</t>
  </si>
  <si>
    <t>1. Coloana I conţine nota de la grila  mărită în funcţie de nota maximă, dupa regula de 3 simpla</t>
  </si>
  <si>
    <t>Final</t>
  </si>
  <si>
    <t>2. Coloana J conţine nota finală, ca medie ponderată a notei de laborator (40%) şi a celei de la grilă (60%)</t>
  </si>
  <si>
    <t>3. Cei care nu au susţinut proba practică, vor lua legătura cu d-l asistent Ionuţ Drăgoi</t>
  </si>
  <si>
    <t xml:space="preserve">          (daca la maximul de 6.56 ii corespunde 10, atunci notele celorlalţi rezulta prin inmultirea valorilor de pe coloana H cu 1,52 - vezi M2:N3)</t>
  </si>
</sst>
</file>

<file path=xl/styles.xml><?xml version="1.0" encoding="utf-8"?>
<styleSheet xmlns="http://schemas.openxmlformats.org/spreadsheetml/2006/main">
  <numFmts count="1">
    <numFmt numFmtId="164" formatCode="[$-418]d\-mmm;@"/>
  </numFmts>
  <fonts count="13">
    <font>
      <sz val="10"/>
      <name val="Arial"/>
    </font>
    <font>
      <b/>
      <i/>
      <sz val="11"/>
      <name val="Arial"/>
      <family val="2"/>
    </font>
    <font>
      <i/>
      <sz val="13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8"/>
      <color indexed="81"/>
      <name val="Tahoma"/>
      <charset val="1"/>
    </font>
    <font>
      <sz val="11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7" fillId="0" borderId="0" xfId="0" applyFont="1"/>
    <xf numFmtId="0" fontId="1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numFmt numFmtId="1" formatCode="0"/>
    </dxf>
    <dxf>
      <font>
        <color rgb="FFC00000"/>
      </font>
      <numFmt numFmtId="1" formatCode="0"/>
    </dxf>
    <dxf>
      <font>
        <color rgb="FFC00000"/>
      </font>
      <numFmt numFmtId="1" formatCode="0"/>
    </dxf>
    <dxf>
      <font>
        <color rgb="FFC00000"/>
      </font>
      <numFmt numFmtId="1" formatCode="0"/>
    </dxf>
    <dxf>
      <font>
        <color rgb="FFC00000"/>
      </font>
      <numFmt numFmtId="1" formatCode="0"/>
    </dxf>
    <dxf>
      <font>
        <color rgb="FFC00000"/>
      </font>
      <numFmt numFmtId="1" formatCode="0"/>
    </dxf>
    <dxf>
      <font>
        <color rgb="FFC00000"/>
      </font>
      <numFmt numFmtId="1" formatCode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3" sqref="A3:F3"/>
    </sheetView>
  </sheetViews>
  <sheetFormatPr defaultRowHeight="12.75"/>
  <cols>
    <col min="1" max="1" width="5.140625" style="1" bestFit="1" customWidth="1"/>
    <col min="2" max="2" width="35.42578125" bestFit="1" customWidth="1"/>
    <col min="3" max="3" width="9.5703125" bestFit="1" customWidth="1"/>
    <col min="4" max="5" width="10" bestFit="1" customWidth="1"/>
    <col min="8" max="8" width="10" bestFit="1" customWidth="1"/>
  </cols>
  <sheetData>
    <row r="1" spans="1:11" ht="18.75">
      <c r="A1" s="15" t="s">
        <v>2</v>
      </c>
      <c r="B1" s="15"/>
      <c r="C1" s="15"/>
      <c r="D1" s="15"/>
      <c r="E1" s="15"/>
      <c r="F1" s="15"/>
      <c r="G1" s="15"/>
      <c r="H1" s="15"/>
    </row>
    <row r="3" spans="1:11" ht="16.5">
      <c r="A3" s="3" t="s">
        <v>1</v>
      </c>
      <c r="B3" s="3" t="s">
        <v>0</v>
      </c>
      <c r="C3" s="2">
        <v>41208</v>
      </c>
      <c r="D3" s="2">
        <v>41223</v>
      </c>
      <c r="E3" s="2">
        <v>41230</v>
      </c>
      <c r="F3" s="2">
        <v>41251</v>
      </c>
      <c r="G3" s="2"/>
      <c r="H3" s="2"/>
      <c r="I3" s="4"/>
      <c r="J3" s="4"/>
      <c r="K3" s="4"/>
    </row>
    <row r="4" spans="1:11" ht="12" customHeight="1">
      <c r="A4" s="5">
        <v>1</v>
      </c>
      <c r="B4" s="4" t="s">
        <v>3</v>
      </c>
      <c r="C4" s="7"/>
      <c r="D4" s="7"/>
      <c r="E4" s="7"/>
      <c r="F4" s="12">
        <f>29/3</f>
        <v>9.6666666666666661</v>
      </c>
      <c r="G4" s="4"/>
      <c r="H4" s="4"/>
      <c r="I4" s="4"/>
      <c r="J4" s="4"/>
      <c r="K4" s="4"/>
    </row>
    <row r="5" spans="1:11" ht="14.25">
      <c r="A5" s="5">
        <v>2</v>
      </c>
      <c r="B5" s="4" t="s">
        <v>4</v>
      </c>
      <c r="C5" s="7"/>
      <c r="D5" s="7"/>
      <c r="E5" s="7"/>
      <c r="F5" s="13">
        <v>10</v>
      </c>
      <c r="G5" s="4"/>
      <c r="H5" s="4"/>
      <c r="I5" s="4"/>
      <c r="J5" s="4"/>
      <c r="K5" s="4"/>
    </row>
    <row r="6" spans="1:11" ht="14.25">
      <c r="A6" s="5">
        <v>3</v>
      </c>
      <c r="B6" s="4" t="s">
        <v>5</v>
      </c>
      <c r="C6" s="7"/>
      <c r="D6" s="6"/>
      <c r="E6" s="7"/>
      <c r="F6" s="12">
        <f>28/3</f>
        <v>9.3333333333333339</v>
      </c>
      <c r="G6" s="4"/>
      <c r="H6" s="4"/>
      <c r="I6" s="4"/>
      <c r="J6" s="4"/>
      <c r="K6" s="4"/>
    </row>
    <row r="7" spans="1:11" ht="14.25">
      <c r="A7" s="5">
        <v>4</v>
      </c>
      <c r="B7" s="4" t="s">
        <v>8</v>
      </c>
      <c r="C7" s="6"/>
      <c r="D7" s="7"/>
      <c r="E7" s="7"/>
      <c r="F7" s="12">
        <f>28/3</f>
        <v>9.3333333333333339</v>
      </c>
      <c r="G7" s="4"/>
      <c r="H7" s="4"/>
      <c r="I7" s="4"/>
      <c r="J7" s="4"/>
      <c r="K7" s="4"/>
    </row>
    <row r="8" spans="1:11" ht="14.25">
      <c r="A8" s="5">
        <v>5</v>
      </c>
      <c r="B8" s="14" t="s">
        <v>34</v>
      </c>
      <c r="C8" s="6"/>
      <c r="D8" s="6"/>
      <c r="E8" s="6"/>
      <c r="F8" s="13">
        <v>8</v>
      </c>
      <c r="G8" s="4"/>
      <c r="H8" s="4"/>
      <c r="I8" s="4"/>
      <c r="J8" s="4"/>
      <c r="K8" s="4"/>
    </row>
    <row r="9" spans="1:11" ht="14.25">
      <c r="A9" s="5">
        <v>6</v>
      </c>
      <c r="B9" s="4" t="s">
        <v>6</v>
      </c>
      <c r="C9" s="7"/>
      <c r="D9" s="7"/>
      <c r="E9" s="6"/>
      <c r="F9" s="12">
        <f>29/3</f>
        <v>9.6666666666666661</v>
      </c>
      <c r="G9" s="4"/>
      <c r="H9" s="4"/>
      <c r="I9" s="4"/>
      <c r="J9" s="4"/>
      <c r="K9" s="4"/>
    </row>
    <row r="10" spans="1:11" ht="14.25">
      <c r="A10" s="5">
        <v>7</v>
      </c>
      <c r="B10" s="4" t="s">
        <v>22</v>
      </c>
      <c r="C10" s="6"/>
      <c r="D10" s="6"/>
      <c r="E10" s="7"/>
      <c r="F10" s="13">
        <v>9</v>
      </c>
      <c r="G10" s="4"/>
      <c r="H10" s="4"/>
      <c r="I10" s="4"/>
      <c r="J10" s="4"/>
      <c r="K10" s="4"/>
    </row>
    <row r="11" spans="1:11" ht="14.25">
      <c r="A11" s="5">
        <v>8</v>
      </c>
      <c r="B11" s="4" t="s">
        <v>7</v>
      </c>
      <c r="C11" s="7"/>
      <c r="D11" s="7"/>
      <c r="E11" s="7"/>
      <c r="F11" s="13">
        <v>10</v>
      </c>
      <c r="G11" s="4"/>
      <c r="H11" s="4"/>
      <c r="I11" s="4"/>
      <c r="J11" s="4"/>
      <c r="K11" s="4"/>
    </row>
    <row r="12" spans="1:11" ht="14.25">
      <c r="A12" s="5">
        <v>9</v>
      </c>
      <c r="B12" s="4" t="s">
        <v>23</v>
      </c>
      <c r="C12" s="6"/>
      <c r="D12" s="6"/>
      <c r="E12" s="7"/>
      <c r="F12" s="13"/>
      <c r="G12" s="4"/>
      <c r="H12" s="4"/>
      <c r="I12" s="4"/>
      <c r="J12" s="4"/>
      <c r="K12" s="4"/>
    </row>
    <row r="13" spans="1:11" ht="14.25">
      <c r="A13" s="5">
        <v>10</v>
      </c>
      <c r="B13" s="4" t="s">
        <v>35</v>
      </c>
      <c r="C13" s="6"/>
      <c r="D13" s="6"/>
      <c r="E13" s="6"/>
      <c r="F13" s="13">
        <v>7</v>
      </c>
      <c r="G13" s="4"/>
      <c r="H13" s="4"/>
      <c r="I13" s="4"/>
      <c r="J13" s="4"/>
      <c r="K13" s="4"/>
    </row>
    <row r="14" spans="1:11" ht="14.25">
      <c r="A14" s="5">
        <v>11</v>
      </c>
      <c r="B14" s="4"/>
      <c r="C14" s="6"/>
      <c r="D14" s="6"/>
      <c r="E14" s="6"/>
      <c r="F14" s="12"/>
      <c r="G14" s="4"/>
      <c r="H14" s="4"/>
      <c r="I14" s="4"/>
      <c r="J14" s="4"/>
      <c r="K14" s="4"/>
    </row>
    <row r="15" spans="1:11" ht="14.25">
      <c r="A15" s="5">
        <v>12</v>
      </c>
      <c r="B15" s="4"/>
      <c r="C15" s="6"/>
      <c r="D15" s="6"/>
      <c r="E15" s="6"/>
      <c r="F15" s="12"/>
      <c r="G15" s="4"/>
      <c r="H15" s="4"/>
      <c r="I15" s="4"/>
      <c r="J15" s="4"/>
      <c r="K15" s="4"/>
    </row>
    <row r="16" spans="1:11" ht="14.25">
      <c r="A16" s="5">
        <v>13</v>
      </c>
      <c r="B16" s="4"/>
      <c r="C16" s="6"/>
      <c r="D16" s="6"/>
      <c r="E16" s="6"/>
      <c r="F16" s="12"/>
      <c r="G16" s="4"/>
      <c r="H16" s="4"/>
      <c r="I16" s="4"/>
      <c r="J16" s="4"/>
      <c r="K16" s="4"/>
    </row>
    <row r="17" spans="1:11" ht="14.25">
      <c r="A17" s="5">
        <v>14</v>
      </c>
      <c r="B17" s="4"/>
      <c r="C17" s="6"/>
      <c r="D17" s="6"/>
      <c r="E17" s="6"/>
      <c r="F17" s="12"/>
      <c r="G17" s="4"/>
      <c r="H17" s="4"/>
      <c r="I17" s="4"/>
      <c r="J17" s="4"/>
      <c r="K17" s="4"/>
    </row>
    <row r="18" spans="1:11" ht="14.25">
      <c r="A18" s="5">
        <v>15</v>
      </c>
      <c r="B18" s="4"/>
      <c r="C18" s="6"/>
      <c r="D18" s="6"/>
      <c r="E18" s="6"/>
      <c r="F18" s="12"/>
      <c r="G18" s="4"/>
      <c r="H18" s="4"/>
      <c r="I18" s="4"/>
      <c r="J18" s="4"/>
      <c r="K18" s="4"/>
    </row>
    <row r="19" spans="1:11" ht="14.25">
      <c r="A19" s="5">
        <v>16</v>
      </c>
      <c r="B19" s="4"/>
      <c r="C19" s="6"/>
      <c r="D19" s="6"/>
      <c r="E19" s="6"/>
      <c r="F19" s="12"/>
      <c r="G19" s="4"/>
      <c r="H19" s="4"/>
      <c r="I19" s="4"/>
      <c r="J19" s="4"/>
      <c r="K19" s="4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opLeftCell="A19" workbookViewId="0">
      <selection activeCell="G17" sqref="G17"/>
    </sheetView>
  </sheetViews>
  <sheetFormatPr defaultRowHeight="12.75"/>
  <cols>
    <col min="1" max="1" width="6.42578125" style="1" customWidth="1"/>
    <col min="2" max="2" width="35.42578125" bestFit="1" customWidth="1"/>
    <col min="3" max="3" width="7.85546875" style="1" bestFit="1" customWidth="1"/>
    <col min="4" max="6" width="9.42578125" customWidth="1"/>
    <col min="7" max="7" width="8.85546875" style="1" bestFit="1" customWidth="1"/>
    <col min="9" max="9" width="10" bestFit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3" spans="1:9" ht="16.5">
      <c r="A3" s="3" t="s">
        <v>1</v>
      </c>
      <c r="B3" s="3" t="s">
        <v>0</v>
      </c>
      <c r="C3" s="3" t="s">
        <v>37</v>
      </c>
      <c r="D3" s="2">
        <v>41223</v>
      </c>
      <c r="E3" s="2">
        <v>41230</v>
      </c>
      <c r="F3" s="2">
        <v>41237</v>
      </c>
      <c r="G3" s="2">
        <v>41251</v>
      </c>
      <c r="H3" s="2"/>
      <c r="I3" s="2"/>
    </row>
    <row r="4" spans="1:9" ht="14.25">
      <c r="A4" s="5">
        <v>1</v>
      </c>
      <c r="B4" s="4" t="s">
        <v>25</v>
      </c>
      <c r="C4" s="5"/>
      <c r="D4" s="7"/>
      <c r="E4" s="7"/>
      <c r="F4" s="6"/>
      <c r="G4" s="10">
        <v>10</v>
      </c>
      <c r="H4" s="4"/>
      <c r="I4" s="4"/>
    </row>
    <row r="5" spans="1:9" ht="12" customHeight="1">
      <c r="A5" s="5">
        <v>2</v>
      </c>
      <c r="B5" s="4" t="s">
        <v>14</v>
      </c>
      <c r="C5" s="5"/>
      <c r="D5" s="7"/>
      <c r="E5" s="7"/>
      <c r="F5" s="7"/>
      <c r="G5" s="10">
        <v>9</v>
      </c>
      <c r="H5" s="4"/>
      <c r="I5" s="4"/>
    </row>
    <row r="6" spans="1:9" ht="14.25">
      <c r="A6" s="5">
        <v>3</v>
      </c>
      <c r="B6" s="4" t="s">
        <v>16</v>
      </c>
      <c r="C6" s="5"/>
      <c r="D6" s="7"/>
      <c r="E6" s="7"/>
      <c r="F6" s="7"/>
      <c r="G6" s="10">
        <v>9</v>
      </c>
      <c r="H6" s="4"/>
      <c r="I6" s="4"/>
    </row>
    <row r="7" spans="1:9" s="9" customFormat="1" ht="14.25">
      <c r="A7" s="5">
        <v>4</v>
      </c>
      <c r="B7" s="6" t="s">
        <v>24</v>
      </c>
      <c r="C7" s="18"/>
      <c r="D7" s="6"/>
      <c r="E7" s="7"/>
      <c r="F7" s="6"/>
      <c r="G7" s="11"/>
      <c r="H7" s="6"/>
      <c r="I7" s="6"/>
    </row>
    <row r="8" spans="1:9" s="9" customFormat="1" ht="14.25">
      <c r="A8" s="5">
        <v>5</v>
      </c>
      <c r="B8" s="6" t="s">
        <v>26</v>
      </c>
      <c r="C8" s="18"/>
      <c r="D8" s="7"/>
      <c r="E8" s="7"/>
      <c r="F8" s="6"/>
      <c r="G8" s="11">
        <v>10</v>
      </c>
      <c r="H8" s="6"/>
      <c r="I8" s="6"/>
    </row>
    <row r="9" spans="1:9" ht="14.25">
      <c r="A9" s="5">
        <v>6</v>
      </c>
      <c r="B9" s="4" t="s">
        <v>19</v>
      </c>
      <c r="C9" s="5"/>
      <c r="D9" s="7"/>
      <c r="E9" s="7"/>
      <c r="F9" s="7"/>
      <c r="G9" s="10">
        <v>10</v>
      </c>
      <c r="H9" s="4"/>
      <c r="I9" s="4"/>
    </row>
    <row r="10" spans="1:9" ht="14.25">
      <c r="A10" s="5">
        <v>7</v>
      </c>
      <c r="B10" s="4" t="s">
        <v>21</v>
      </c>
      <c r="C10" s="5"/>
      <c r="D10" s="7"/>
      <c r="E10" s="6"/>
      <c r="F10" s="6"/>
      <c r="G10" s="12">
        <f>26/3</f>
        <v>8.6666666666666661</v>
      </c>
      <c r="H10" s="4"/>
      <c r="I10" s="4"/>
    </row>
    <row r="11" spans="1:9" ht="14.25" customHeight="1">
      <c r="A11" s="5">
        <v>8</v>
      </c>
      <c r="B11" s="4" t="s">
        <v>10</v>
      </c>
      <c r="C11" s="5"/>
      <c r="D11" s="7"/>
      <c r="E11" s="6"/>
      <c r="F11" s="8"/>
      <c r="G11" s="12">
        <f>25/3</f>
        <v>8.3333333333333339</v>
      </c>
      <c r="H11" s="4"/>
      <c r="I11" s="4"/>
    </row>
    <row r="12" spans="1:9" ht="14.25">
      <c r="A12" s="5">
        <v>9</v>
      </c>
      <c r="B12" s="4" t="s">
        <v>28</v>
      </c>
      <c r="C12" s="5"/>
      <c r="D12" s="7"/>
      <c r="E12" s="7"/>
      <c r="F12" s="7"/>
      <c r="G12" s="12">
        <f>29/3</f>
        <v>9.6666666666666661</v>
      </c>
      <c r="H12" s="4"/>
      <c r="I12" s="4"/>
    </row>
    <row r="13" spans="1:9" ht="14.25">
      <c r="A13" s="5">
        <v>10</v>
      </c>
      <c r="B13" s="4" t="s">
        <v>11</v>
      </c>
      <c r="C13" s="5"/>
      <c r="D13" s="7"/>
      <c r="E13" s="6"/>
      <c r="F13" s="6"/>
      <c r="G13" s="12">
        <f>28/3</f>
        <v>9.3333333333333339</v>
      </c>
      <c r="H13" s="4"/>
      <c r="I13" s="4"/>
    </row>
    <row r="14" spans="1:9" ht="14.25">
      <c r="A14" s="5">
        <v>11</v>
      </c>
      <c r="B14" s="4" t="s">
        <v>18</v>
      </c>
      <c r="C14" s="5"/>
      <c r="D14" s="7"/>
      <c r="E14" s="6"/>
      <c r="F14" s="7"/>
      <c r="G14" s="10">
        <v>10</v>
      </c>
      <c r="H14" s="4"/>
      <c r="I14" s="4"/>
    </row>
    <row r="15" spans="1:9" ht="14.25">
      <c r="A15" s="5">
        <v>12</v>
      </c>
      <c r="B15" s="4" t="s">
        <v>17</v>
      </c>
      <c r="C15" s="5"/>
      <c r="D15" s="7"/>
      <c r="E15" s="7"/>
      <c r="F15" s="7"/>
      <c r="G15" s="10">
        <v>9</v>
      </c>
      <c r="H15" s="4"/>
      <c r="I15" s="4"/>
    </row>
    <row r="16" spans="1:9" ht="14.25">
      <c r="A16" s="5">
        <v>13</v>
      </c>
      <c r="B16" s="4" t="s">
        <v>29</v>
      </c>
      <c r="C16" s="5"/>
      <c r="D16" s="7"/>
      <c r="E16" s="7"/>
      <c r="F16" s="7"/>
      <c r="G16" s="10">
        <v>9</v>
      </c>
      <c r="H16" s="4"/>
      <c r="I16" s="4"/>
    </row>
    <row r="17" spans="1:9" s="9" customFormat="1" ht="14.25">
      <c r="A17" s="5">
        <v>14</v>
      </c>
      <c r="B17" s="6" t="s">
        <v>27</v>
      </c>
      <c r="C17" s="18"/>
      <c r="D17" s="6"/>
      <c r="E17" s="7"/>
      <c r="F17" s="6"/>
      <c r="G17" s="11"/>
      <c r="H17" s="6"/>
      <c r="I17" s="6"/>
    </row>
    <row r="18" spans="1:9" ht="14.25">
      <c r="A18" s="5">
        <v>15</v>
      </c>
      <c r="B18" s="4" t="s">
        <v>20</v>
      </c>
      <c r="C18" s="5"/>
      <c r="D18" s="7"/>
      <c r="E18" s="7"/>
      <c r="F18" s="7"/>
      <c r="G18" s="12">
        <f>26/3</f>
        <v>8.6666666666666661</v>
      </c>
      <c r="H18" s="4"/>
      <c r="I18" s="4"/>
    </row>
    <row r="19" spans="1:9" ht="14.25">
      <c r="A19" s="5">
        <v>16</v>
      </c>
      <c r="B19" s="4" t="s">
        <v>13</v>
      </c>
      <c r="C19" s="5"/>
      <c r="D19" s="7"/>
      <c r="E19" s="7"/>
      <c r="F19" s="6"/>
      <c r="G19" s="12">
        <f>25/3</f>
        <v>8.3333333333333339</v>
      </c>
      <c r="H19" s="4"/>
      <c r="I19" s="4"/>
    </row>
    <row r="20" spans="1:9" s="9" customFormat="1" ht="14.25">
      <c r="A20" s="5">
        <v>17</v>
      </c>
      <c r="B20" s="6" t="s">
        <v>30</v>
      </c>
      <c r="C20" s="18"/>
      <c r="D20" s="6"/>
      <c r="E20" s="6"/>
      <c r="F20" s="7"/>
      <c r="G20" s="11"/>
      <c r="H20" s="6"/>
      <c r="I20" s="6"/>
    </row>
    <row r="21" spans="1:9" s="9" customFormat="1" ht="14.25">
      <c r="A21" s="5">
        <v>18</v>
      </c>
      <c r="B21" s="6" t="s">
        <v>31</v>
      </c>
      <c r="C21" s="18"/>
      <c r="D21" s="6"/>
      <c r="E21" s="6"/>
      <c r="F21" s="7"/>
      <c r="G21" s="11"/>
      <c r="H21" s="6"/>
      <c r="I21" s="6"/>
    </row>
    <row r="22" spans="1:9" s="9" customFormat="1" ht="14.25">
      <c r="A22" s="5">
        <v>19</v>
      </c>
      <c r="B22" s="6" t="s">
        <v>32</v>
      </c>
      <c r="C22" s="18"/>
      <c r="D22" s="6"/>
      <c r="E22" s="6"/>
      <c r="F22" s="7"/>
      <c r="G22" s="11"/>
      <c r="H22" s="6"/>
      <c r="I22" s="6"/>
    </row>
    <row r="23" spans="1:9" ht="14.25">
      <c r="A23" s="5">
        <v>20</v>
      </c>
      <c r="B23" s="4" t="s">
        <v>15</v>
      </c>
      <c r="C23" s="5"/>
      <c r="D23" s="7"/>
      <c r="E23" s="6"/>
      <c r="F23" s="7"/>
      <c r="G23" s="10">
        <v>8</v>
      </c>
      <c r="H23" s="4"/>
      <c r="I23" s="4"/>
    </row>
    <row r="24" spans="1:9" ht="14.25">
      <c r="A24" s="5">
        <v>21</v>
      </c>
      <c r="B24" s="4" t="s">
        <v>12</v>
      </c>
      <c r="C24" s="5"/>
      <c r="D24" s="7"/>
      <c r="E24" s="6"/>
      <c r="F24" s="7"/>
      <c r="G24" s="10">
        <v>8</v>
      </c>
      <c r="H24" s="4"/>
      <c r="I24" s="4"/>
    </row>
    <row r="25" spans="1:9" ht="14.25">
      <c r="A25" s="5">
        <v>22</v>
      </c>
      <c r="B25" s="4" t="s">
        <v>33</v>
      </c>
      <c r="C25" s="5"/>
      <c r="D25" s="6"/>
      <c r="E25" s="6"/>
      <c r="F25" s="7"/>
      <c r="G25" s="10"/>
      <c r="H25" s="4"/>
      <c r="I25" s="4"/>
    </row>
    <row r="26" spans="1:9">
      <c r="A26" s="5">
        <v>23</v>
      </c>
      <c r="B26" s="4" t="s">
        <v>36</v>
      </c>
      <c r="C26" s="5"/>
      <c r="D26" s="6"/>
      <c r="E26" s="6"/>
      <c r="F26" s="6"/>
      <c r="G26" s="5">
        <v>7</v>
      </c>
      <c r="H26" s="4"/>
      <c r="I26" s="4"/>
    </row>
    <row r="27" spans="1:9" ht="15.75">
      <c r="A27" s="5">
        <v>24</v>
      </c>
      <c r="B27" s="4" t="s">
        <v>39</v>
      </c>
      <c r="C27" s="5">
        <v>2</v>
      </c>
      <c r="D27" s="4"/>
      <c r="E27" s="16"/>
      <c r="F27" s="4"/>
      <c r="G27" s="5"/>
      <c r="H27" s="4"/>
      <c r="I27" s="4"/>
    </row>
    <row r="28" spans="1:9" ht="15.75">
      <c r="A28" s="5">
        <v>25</v>
      </c>
      <c r="B28" s="4" t="s">
        <v>40</v>
      </c>
      <c r="C28" s="5">
        <v>2</v>
      </c>
      <c r="D28" s="4"/>
      <c r="E28" s="16"/>
      <c r="F28" s="6"/>
      <c r="G28" s="5"/>
      <c r="H28" s="4"/>
      <c r="I28" s="4"/>
    </row>
    <row r="29" spans="1:9" ht="15.75">
      <c r="B29" s="4" t="s">
        <v>38</v>
      </c>
      <c r="C29" s="5">
        <v>2</v>
      </c>
      <c r="D29" s="4"/>
      <c r="E29" s="16"/>
    </row>
    <row r="30" spans="1:9" ht="15.75">
      <c r="B30" s="4" t="s">
        <v>41</v>
      </c>
      <c r="C30" s="5">
        <v>2</v>
      </c>
      <c r="D30" s="4"/>
      <c r="E30" s="16"/>
    </row>
    <row r="31" spans="1:9" ht="15.75">
      <c r="B31" s="4" t="s">
        <v>42</v>
      </c>
      <c r="C31" s="5">
        <v>2</v>
      </c>
      <c r="D31" s="4"/>
      <c r="E31" s="16"/>
    </row>
    <row r="32" spans="1:9" ht="15.75">
      <c r="B32" s="4" t="s">
        <v>43</v>
      </c>
      <c r="C32" s="5">
        <v>2</v>
      </c>
      <c r="D32" s="4"/>
      <c r="E32" s="16"/>
    </row>
    <row r="33" spans="2:7" ht="15.75">
      <c r="B33" s="4" t="s">
        <v>44</v>
      </c>
      <c r="C33" s="5">
        <v>2</v>
      </c>
      <c r="D33" s="4"/>
      <c r="E33" s="16"/>
    </row>
    <row r="34" spans="2:7" ht="15.75">
      <c r="B34" s="4" t="s">
        <v>45</v>
      </c>
      <c r="C34" s="5">
        <v>2</v>
      </c>
      <c r="D34" s="4"/>
      <c r="E34" s="16"/>
    </row>
    <row r="35" spans="2:7" ht="15.75">
      <c r="B35" s="4" t="s">
        <v>46</v>
      </c>
      <c r="C35" s="5">
        <v>2</v>
      </c>
      <c r="D35" s="4"/>
      <c r="E35" s="16"/>
    </row>
    <row r="36" spans="2:7" ht="15.75">
      <c r="B36" s="4" t="s">
        <v>47</v>
      </c>
      <c r="C36" s="5">
        <v>2</v>
      </c>
      <c r="D36" s="4"/>
      <c r="E36" s="16"/>
    </row>
    <row r="37" spans="2:7" ht="15.75">
      <c r="B37" s="4" t="s">
        <v>48</v>
      </c>
      <c r="C37" s="5">
        <v>2</v>
      </c>
      <c r="D37" s="4"/>
      <c r="E37" s="16"/>
    </row>
    <row r="38" spans="2:7" ht="15.75">
      <c r="B38" s="4" t="s">
        <v>49</v>
      </c>
      <c r="C38" s="5">
        <v>2</v>
      </c>
      <c r="D38" s="4"/>
      <c r="E38" s="16"/>
    </row>
    <row r="39" spans="2:7" ht="15.75">
      <c r="B39" s="4" t="s">
        <v>50</v>
      </c>
      <c r="C39" s="5">
        <v>2</v>
      </c>
      <c r="D39" s="4"/>
      <c r="E39" s="16"/>
    </row>
    <row r="40" spans="2:7" ht="15.75">
      <c r="B40" s="4" t="s">
        <v>51</v>
      </c>
      <c r="C40" s="5">
        <v>2</v>
      </c>
      <c r="D40" s="4"/>
      <c r="E40" s="16"/>
    </row>
    <row r="41" spans="2:7" ht="15.75">
      <c r="B41" s="4" t="s">
        <v>52</v>
      </c>
      <c r="C41" s="5">
        <v>2</v>
      </c>
      <c r="D41" s="4"/>
      <c r="E41" s="16"/>
    </row>
    <row r="42" spans="2:7" ht="15.75">
      <c r="B42" s="4" t="s">
        <v>53</v>
      </c>
      <c r="C42" s="5">
        <v>2</v>
      </c>
      <c r="D42" s="4"/>
      <c r="E42" s="16"/>
    </row>
    <row r="43" spans="2:7" ht="15.75">
      <c r="B43" s="4" t="s">
        <v>54</v>
      </c>
      <c r="C43" s="5">
        <v>2</v>
      </c>
      <c r="D43" s="4"/>
      <c r="E43" s="16"/>
    </row>
    <row r="44" spans="2:7" ht="15.75">
      <c r="B44" s="4" t="s">
        <v>55</v>
      </c>
      <c r="C44" s="5">
        <v>2</v>
      </c>
      <c r="D44" s="4"/>
      <c r="E44" s="16"/>
    </row>
    <row r="45" spans="2:7" ht="15.75">
      <c r="B45" s="4" t="s">
        <v>56</v>
      </c>
      <c r="C45" s="5">
        <v>2</v>
      </c>
      <c r="D45" s="4"/>
      <c r="E45" s="16"/>
    </row>
    <row r="46" spans="2:7" ht="15.75">
      <c r="B46" s="4" t="s">
        <v>57</v>
      </c>
      <c r="C46" s="5">
        <v>2</v>
      </c>
      <c r="D46" s="4"/>
      <c r="E46" s="16"/>
    </row>
    <row r="47" spans="2:7" ht="15.75">
      <c r="B47" s="4" t="s">
        <v>58</v>
      </c>
      <c r="C47" s="5">
        <v>2</v>
      </c>
      <c r="D47" s="4"/>
      <c r="G47" s="16">
        <v>10</v>
      </c>
    </row>
    <row r="48" spans="2:7" ht="15.75">
      <c r="B48" s="4" t="s">
        <v>59</v>
      </c>
      <c r="C48" s="5">
        <v>2</v>
      </c>
      <c r="D48" s="4"/>
      <c r="G48" s="16">
        <v>9</v>
      </c>
    </row>
    <row r="49" spans="2:7" ht="15.75">
      <c r="B49" s="4" t="s">
        <v>60</v>
      </c>
      <c r="C49" s="5">
        <v>2</v>
      </c>
      <c r="D49" s="4"/>
      <c r="G49" s="16"/>
    </row>
    <row r="50" spans="2:7" ht="15.75">
      <c r="B50" s="4" t="s">
        <v>61</v>
      </c>
      <c r="C50" s="5">
        <v>2</v>
      </c>
      <c r="D50" s="4"/>
      <c r="G50" s="16"/>
    </row>
    <row r="51" spans="2:7" ht="15.75">
      <c r="B51" s="4" t="s">
        <v>62</v>
      </c>
      <c r="C51" s="5">
        <v>2</v>
      </c>
      <c r="D51" s="4"/>
      <c r="G51" s="16"/>
    </row>
    <row r="52" spans="2:7" ht="15.75">
      <c r="B52" s="4" t="s">
        <v>63</v>
      </c>
      <c r="C52" s="5">
        <v>2</v>
      </c>
      <c r="D52" s="4"/>
      <c r="G52" s="16"/>
    </row>
    <row r="53" spans="2:7" ht="15.75">
      <c r="B53" s="4" t="s">
        <v>64</v>
      </c>
      <c r="C53" s="5">
        <v>2</v>
      </c>
      <c r="D53" s="4"/>
      <c r="G53" s="16">
        <v>10</v>
      </c>
    </row>
    <row r="54" spans="2:7" ht="15.75">
      <c r="B54" s="4" t="s">
        <v>65</v>
      </c>
      <c r="C54" s="5">
        <v>2</v>
      </c>
      <c r="D54" s="4"/>
      <c r="G54" s="16"/>
    </row>
    <row r="55" spans="2:7" ht="15.75">
      <c r="B55" s="17" t="s">
        <v>66</v>
      </c>
      <c r="C55" s="5">
        <v>2</v>
      </c>
      <c r="D55" s="17"/>
      <c r="E55" s="16"/>
    </row>
    <row r="56" spans="2:7" ht="15.75">
      <c r="B56" s="4" t="s">
        <v>67</v>
      </c>
      <c r="C56" s="5">
        <v>3</v>
      </c>
      <c r="D56" s="4"/>
      <c r="G56" s="16">
        <v>9</v>
      </c>
    </row>
    <row r="57" spans="2:7" ht="15.75">
      <c r="B57" s="4" t="s">
        <v>68</v>
      </c>
      <c r="C57" s="5">
        <v>3</v>
      </c>
      <c r="D57" s="4"/>
      <c r="G57" s="16">
        <v>6</v>
      </c>
    </row>
    <row r="58" spans="2:7" ht="15.75">
      <c r="B58" s="4" t="s">
        <v>69</v>
      </c>
      <c r="C58" s="5">
        <v>3</v>
      </c>
      <c r="D58" s="4"/>
      <c r="G58" s="16">
        <v>9</v>
      </c>
    </row>
    <row r="59" spans="2:7" ht="15.75">
      <c r="B59" s="4" t="s">
        <v>70</v>
      </c>
      <c r="C59" s="5">
        <v>3</v>
      </c>
      <c r="D59" s="4"/>
      <c r="G59" s="16">
        <v>9</v>
      </c>
    </row>
    <row r="60" spans="2:7" ht="15.75">
      <c r="B60" s="4" t="s">
        <v>71</v>
      </c>
      <c r="C60" s="5">
        <v>3</v>
      </c>
      <c r="D60" s="4"/>
      <c r="G60" s="16">
        <v>10</v>
      </c>
    </row>
    <row r="61" spans="2:7" ht="15.75">
      <c r="B61" s="4" t="s">
        <v>72</v>
      </c>
      <c r="C61" s="5">
        <v>3</v>
      </c>
      <c r="D61" s="4"/>
      <c r="G61" s="16">
        <v>9</v>
      </c>
    </row>
    <row r="62" spans="2:7" ht="15.75">
      <c r="B62" s="4" t="s">
        <v>73</v>
      </c>
      <c r="C62" s="5">
        <v>3</v>
      </c>
      <c r="D62" s="4"/>
      <c r="G62" s="16">
        <v>9</v>
      </c>
    </row>
    <row r="63" spans="2:7" ht="15.75">
      <c r="B63" s="4" t="s">
        <v>74</v>
      </c>
      <c r="C63" s="5">
        <v>3</v>
      </c>
      <c r="D63" s="4"/>
      <c r="G63" s="16">
        <v>7</v>
      </c>
    </row>
    <row r="64" spans="2:7" ht="15.75">
      <c r="B64" s="4" t="s">
        <v>75</v>
      </c>
      <c r="C64" s="5">
        <v>3</v>
      </c>
      <c r="D64" s="4"/>
      <c r="G64" s="16">
        <v>8</v>
      </c>
    </row>
    <row r="65" spans="2:7" ht="15.75">
      <c r="B65" s="4" t="s">
        <v>82</v>
      </c>
      <c r="C65" s="5">
        <v>3</v>
      </c>
      <c r="D65" s="4"/>
      <c r="G65" s="16">
        <v>9</v>
      </c>
    </row>
    <row r="66" spans="2:7" ht="15.75">
      <c r="B66" s="4" t="s">
        <v>76</v>
      </c>
      <c r="C66" s="5">
        <v>3</v>
      </c>
      <c r="D66" s="4"/>
      <c r="G66" s="16">
        <v>8</v>
      </c>
    </row>
    <row r="67" spans="2:7" ht="15.75">
      <c r="B67" s="4" t="s">
        <v>77</v>
      </c>
      <c r="C67" s="5">
        <v>3</v>
      </c>
      <c r="D67" s="4"/>
      <c r="G67" s="16">
        <v>5</v>
      </c>
    </row>
    <row r="68" spans="2:7" ht="15.75">
      <c r="B68" s="4" t="s">
        <v>78</v>
      </c>
      <c r="C68" s="5">
        <v>3</v>
      </c>
      <c r="D68" s="4"/>
      <c r="G68" s="16">
        <v>10</v>
      </c>
    </row>
    <row r="69" spans="2:7" ht="15.75">
      <c r="B69" s="4" t="s">
        <v>79</v>
      </c>
      <c r="C69" s="5">
        <v>3</v>
      </c>
      <c r="D69" s="4"/>
      <c r="G69" s="16">
        <v>9</v>
      </c>
    </row>
    <row r="70" spans="2:7" ht="15.75">
      <c r="B70" s="4" t="s">
        <v>80</v>
      </c>
      <c r="C70" s="5">
        <v>3</v>
      </c>
      <c r="D70" s="4"/>
      <c r="G70" s="16">
        <v>9</v>
      </c>
    </row>
    <row r="71" spans="2:7">
      <c r="B71" s="6" t="s">
        <v>81</v>
      </c>
      <c r="C71" s="5">
        <v>3</v>
      </c>
      <c r="D71" s="4"/>
      <c r="G71" s="5">
        <v>6</v>
      </c>
    </row>
    <row r="72" spans="2:7" ht="18.75">
      <c r="B72" s="4" t="s">
        <v>83</v>
      </c>
      <c r="C72" s="5" t="s">
        <v>97</v>
      </c>
      <c r="D72" s="4"/>
      <c r="G72" s="19">
        <v>10</v>
      </c>
    </row>
    <row r="73" spans="2:7" ht="18.75">
      <c r="B73" s="4" t="s">
        <v>84</v>
      </c>
      <c r="C73" s="5" t="s">
        <v>97</v>
      </c>
      <c r="D73" s="4"/>
      <c r="G73" s="19">
        <v>10</v>
      </c>
    </row>
    <row r="74" spans="2:7" ht="18.75">
      <c r="B74" s="4" t="s">
        <v>85</v>
      </c>
      <c r="C74" s="5" t="s">
        <v>97</v>
      </c>
      <c r="D74" s="4"/>
      <c r="G74" s="19">
        <v>10</v>
      </c>
    </row>
    <row r="75" spans="2:7" ht="18.75">
      <c r="B75" s="4" t="s">
        <v>86</v>
      </c>
      <c r="C75" s="5" t="s">
        <v>97</v>
      </c>
      <c r="D75" s="4"/>
      <c r="G75" s="19">
        <v>10</v>
      </c>
    </row>
    <row r="76" spans="2:7" ht="18.75">
      <c r="B76" s="4" t="s">
        <v>87</v>
      </c>
      <c r="C76" s="5" t="s">
        <v>97</v>
      </c>
      <c r="D76" s="4"/>
      <c r="G76" s="19">
        <v>10</v>
      </c>
    </row>
    <row r="77" spans="2:7" ht="18.75">
      <c r="B77" s="4" t="s">
        <v>88</v>
      </c>
      <c r="C77" s="5" t="s">
        <v>97</v>
      </c>
      <c r="D77" s="4"/>
      <c r="G77" s="19">
        <v>6</v>
      </c>
    </row>
    <row r="78" spans="2:7" ht="18.75">
      <c r="B78" s="4" t="s">
        <v>89</v>
      </c>
      <c r="C78" s="5" t="s">
        <v>97</v>
      </c>
      <c r="D78" s="4"/>
      <c r="G78" s="19">
        <v>10</v>
      </c>
    </row>
    <row r="79" spans="2:7" ht="18.75">
      <c r="B79" s="4" t="s">
        <v>90</v>
      </c>
      <c r="C79" s="5" t="s">
        <v>97</v>
      </c>
      <c r="D79" s="4"/>
      <c r="G79" s="19">
        <v>10</v>
      </c>
    </row>
    <row r="80" spans="2:7" ht="18.75">
      <c r="B80" s="4" t="s">
        <v>91</v>
      </c>
      <c r="C80" s="5" t="s">
        <v>97</v>
      </c>
      <c r="D80" s="4"/>
      <c r="G80" s="19">
        <v>8</v>
      </c>
    </row>
    <row r="81" spans="2:7" ht="18.75">
      <c r="B81" s="4" t="s">
        <v>92</v>
      </c>
      <c r="C81" s="5" t="s">
        <v>97</v>
      </c>
      <c r="D81" s="4"/>
      <c r="G81" s="19">
        <v>10</v>
      </c>
    </row>
    <row r="82" spans="2:7" ht="18.75">
      <c r="B82" s="4" t="s">
        <v>93</v>
      </c>
      <c r="C82" s="5" t="s">
        <v>97</v>
      </c>
      <c r="D82" s="4"/>
      <c r="G82" s="19">
        <v>7</v>
      </c>
    </row>
    <row r="83" spans="2:7" ht="18.75">
      <c r="B83" s="4" t="s">
        <v>94</v>
      </c>
      <c r="C83" s="5" t="s">
        <v>97</v>
      </c>
      <c r="D83" s="4"/>
      <c r="G83" s="19">
        <v>10</v>
      </c>
    </row>
    <row r="84" spans="2:7" ht="18.75">
      <c r="B84" s="4" t="s">
        <v>95</v>
      </c>
      <c r="C84" s="5" t="s">
        <v>97</v>
      </c>
      <c r="D84" s="4"/>
      <c r="G84" s="19">
        <v>10</v>
      </c>
    </row>
    <row r="85" spans="2:7" ht="18.75">
      <c r="B85" s="6" t="s">
        <v>96</v>
      </c>
      <c r="C85" s="5" t="s">
        <v>97</v>
      </c>
      <c r="D85" s="6"/>
      <c r="G85" s="19">
        <v>10</v>
      </c>
    </row>
    <row r="86" spans="2:7" ht="15.75">
      <c r="B86" s="4" t="s">
        <v>99</v>
      </c>
      <c r="C86" s="5" t="s">
        <v>98</v>
      </c>
      <c r="D86" s="4"/>
      <c r="G86" s="16">
        <v>5</v>
      </c>
    </row>
    <row r="87" spans="2:7" ht="15.75">
      <c r="B87" s="4" t="s">
        <v>100</v>
      </c>
      <c r="C87" s="5" t="s">
        <v>98</v>
      </c>
      <c r="D87" s="4"/>
      <c r="G87" s="16">
        <v>9</v>
      </c>
    </row>
    <row r="88" spans="2:7" ht="15.75">
      <c r="B88" s="4" t="s">
        <v>101</v>
      </c>
      <c r="C88" s="5" t="s">
        <v>98</v>
      </c>
      <c r="D88" s="4"/>
      <c r="G88" s="16">
        <v>10</v>
      </c>
    </row>
    <row r="89" spans="2:7" ht="15.75">
      <c r="B89" s="4" t="s">
        <v>102</v>
      </c>
      <c r="C89" s="5" t="s">
        <v>98</v>
      </c>
      <c r="D89" s="20"/>
      <c r="G89" s="16">
        <v>10</v>
      </c>
    </row>
    <row r="90" spans="2:7" ht="15.75">
      <c r="B90" s="4" t="s">
        <v>103</v>
      </c>
      <c r="C90" s="5" t="s">
        <v>98</v>
      </c>
      <c r="D90" s="4"/>
      <c r="G90" s="16">
        <v>10</v>
      </c>
    </row>
    <row r="91" spans="2:7" ht="15.75">
      <c r="B91" s="4" t="s">
        <v>104</v>
      </c>
      <c r="C91" s="5" t="s">
        <v>98</v>
      </c>
      <c r="D91" s="4"/>
      <c r="G91" s="16">
        <v>10</v>
      </c>
    </row>
    <row r="92" spans="2:7" ht="15.75">
      <c r="B92" s="4" t="s">
        <v>105</v>
      </c>
      <c r="C92" s="5" t="s">
        <v>98</v>
      </c>
      <c r="D92" s="4"/>
      <c r="G92" s="16">
        <v>8</v>
      </c>
    </row>
    <row r="93" spans="2:7" ht="15.75">
      <c r="B93" s="4" t="s">
        <v>106</v>
      </c>
      <c r="C93" s="5" t="s">
        <v>98</v>
      </c>
      <c r="D93" s="4"/>
      <c r="G93" s="16">
        <v>10</v>
      </c>
    </row>
  </sheetData>
  <sortState ref="A4:F28">
    <sortCondition ref="B10"/>
  </sortState>
  <mergeCells count="1">
    <mergeCell ref="A1:I1"/>
  </mergeCells>
  <pageMargins left="0.46" right="0.42" top="0.67" bottom="0.98425196850393704" header="0.38" footer="0.51181102362204722"/>
  <pageSetup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85" workbookViewId="0">
      <selection activeCell="H101" sqref="H101"/>
    </sheetView>
  </sheetViews>
  <sheetFormatPr defaultRowHeight="12.75"/>
  <cols>
    <col min="1" max="1" width="5.140625" style="1" bestFit="1" customWidth="1"/>
    <col min="2" max="2" width="30.7109375" bestFit="1" customWidth="1"/>
    <col min="4" max="5" width="10" bestFit="1" customWidth="1"/>
    <col min="6" max="6" width="9.28515625" customWidth="1"/>
    <col min="8" max="8" width="9.140625" style="1"/>
  </cols>
  <sheetData>
    <row r="1" spans="1:14" ht="16.5">
      <c r="A1" s="3" t="s">
        <v>1</v>
      </c>
      <c r="B1" s="3" t="s">
        <v>0</v>
      </c>
      <c r="C1" s="4"/>
      <c r="D1" s="2">
        <v>41208</v>
      </c>
      <c r="E1" s="2">
        <v>41223</v>
      </c>
      <c r="F1" s="2">
        <v>41230</v>
      </c>
      <c r="G1" s="3" t="s">
        <v>107</v>
      </c>
      <c r="H1" s="3" t="s">
        <v>147</v>
      </c>
      <c r="I1" s="34" t="s">
        <v>148</v>
      </c>
      <c r="J1" s="35" t="s">
        <v>151</v>
      </c>
    </row>
    <row r="2" spans="1:14" ht="15.75">
      <c r="A2" s="1">
        <v>1</v>
      </c>
      <c r="B2" s="4" t="s">
        <v>67</v>
      </c>
      <c r="C2" s="5">
        <v>3</v>
      </c>
      <c r="D2" s="4"/>
      <c r="E2" s="16"/>
      <c r="F2" s="6"/>
      <c r="G2" s="5">
        <v>9</v>
      </c>
      <c r="H2" s="5">
        <v>2.4900000000000002</v>
      </c>
      <c r="I2" s="32">
        <f>IF(H2&gt;=3,ROUND(H2*N$3,0),4)</f>
        <v>4</v>
      </c>
      <c r="J2" s="36">
        <f>ROUND(IF(I2&gt;4,0.4*G2+0.6*I2,4),0)</f>
        <v>4</v>
      </c>
      <c r="M2" s="27">
        <v>6.56</v>
      </c>
      <c r="N2" s="27">
        <v>10</v>
      </c>
    </row>
    <row r="3" spans="1:14" ht="15.75">
      <c r="A3" s="1">
        <v>2</v>
      </c>
      <c r="B3" s="4" t="s">
        <v>68</v>
      </c>
      <c r="C3" s="5">
        <v>3</v>
      </c>
      <c r="D3" s="4"/>
      <c r="E3" s="16"/>
      <c r="F3" s="6"/>
      <c r="G3" s="5">
        <v>6</v>
      </c>
      <c r="H3" s="5">
        <v>2.33</v>
      </c>
      <c r="I3" s="32">
        <f>IF(H3&gt;=3,ROUND(H3*N$3,0),4)</f>
        <v>4</v>
      </c>
      <c r="J3" s="36">
        <f t="shared" ref="J3:J66" si="0">ROUND(IF(I3&gt;4,0.4*G3+0.6*I3,4),0)</f>
        <v>4</v>
      </c>
      <c r="M3" s="28" t="s">
        <v>146</v>
      </c>
      <c r="N3" s="29">
        <f>N2/M2</f>
        <v>1.524390243902439</v>
      </c>
    </row>
    <row r="4" spans="1:14">
      <c r="A4" s="1">
        <v>3</v>
      </c>
      <c r="B4" s="23" t="s">
        <v>130</v>
      </c>
      <c r="C4" s="6"/>
      <c r="D4" s="6"/>
      <c r="E4" s="6"/>
      <c r="F4" s="6"/>
      <c r="G4" s="24">
        <v>8</v>
      </c>
      <c r="H4" s="5">
        <v>3.85</v>
      </c>
      <c r="I4" s="32">
        <f>IF(H4&gt;=3,ROUND(H4*N$3,0),4)</f>
        <v>6</v>
      </c>
      <c r="J4" s="36">
        <f t="shared" si="0"/>
        <v>7</v>
      </c>
    </row>
    <row r="5" spans="1:14" ht="14.25">
      <c r="A5" s="1">
        <v>4</v>
      </c>
      <c r="B5" s="4" t="s">
        <v>25</v>
      </c>
      <c r="C5" s="5">
        <v>1</v>
      </c>
      <c r="D5" s="7"/>
      <c r="E5" s="7"/>
      <c r="F5" s="6"/>
      <c r="G5" s="10">
        <v>10</v>
      </c>
      <c r="H5" s="5"/>
      <c r="I5" s="32">
        <f>IF(H5&gt;=3,ROUND(H5*N$3,0),4)</f>
        <v>4</v>
      </c>
      <c r="J5" s="36">
        <f t="shared" si="0"/>
        <v>4</v>
      </c>
    </row>
    <row r="6" spans="1:14" ht="15.75">
      <c r="A6" s="1">
        <v>5</v>
      </c>
      <c r="B6" s="4" t="s">
        <v>69</v>
      </c>
      <c r="C6" s="5">
        <v>3</v>
      </c>
      <c r="D6" s="4"/>
      <c r="E6" s="16"/>
      <c r="F6" s="6"/>
      <c r="G6" s="5">
        <v>9</v>
      </c>
      <c r="H6" s="5">
        <v>4.51</v>
      </c>
      <c r="I6" s="32">
        <f>IF(H6&gt;=3,ROUND(H6*N$3,0),4)</f>
        <v>7</v>
      </c>
      <c r="J6" s="36">
        <f t="shared" si="0"/>
        <v>8</v>
      </c>
    </row>
    <row r="7" spans="1:14" ht="15.75">
      <c r="A7" s="1">
        <v>6</v>
      </c>
      <c r="B7" s="4" t="s">
        <v>70</v>
      </c>
      <c r="C7" s="5">
        <v>3</v>
      </c>
      <c r="D7" s="4"/>
      <c r="E7" s="16"/>
      <c r="F7" s="6"/>
      <c r="G7" s="5">
        <v>9</v>
      </c>
      <c r="H7" s="5">
        <v>2.64</v>
      </c>
      <c r="I7" s="32">
        <f>IF(H7&gt;=3,ROUND(H7*N$3,0),4)</f>
        <v>4</v>
      </c>
      <c r="J7" s="36">
        <f t="shared" si="0"/>
        <v>4</v>
      </c>
    </row>
    <row r="8" spans="1:14" ht="15.75">
      <c r="A8" s="1">
        <v>7</v>
      </c>
      <c r="B8" s="4" t="s">
        <v>83</v>
      </c>
      <c r="C8" s="5" t="s">
        <v>97</v>
      </c>
      <c r="D8" s="4"/>
      <c r="E8" s="16"/>
      <c r="F8" s="6"/>
      <c r="G8" s="5">
        <v>10</v>
      </c>
      <c r="H8" s="5">
        <v>3.75</v>
      </c>
      <c r="I8" s="32">
        <f>IF(H8&gt;=3,ROUND(H8*N$3,0),4)</f>
        <v>6</v>
      </c>
      <c r="J8" s="36">
        <f t="shared" si="0"/>
        <v>8</v>
      </c>
    </row>
    <row r="9" spans="1:14" ht="15.75">
      <c r="A9" s="1">
        <v>8</v>
      </c>
      <c r="B9" s="4" t="s">
        <v>71</v>
      </c>
      <c r="C9" s="5">
        <v>3</v>
      </c>
      <c r="D9" s="4"/>
      <c r="E9" s="16"/>
      <c r="F9" s="6"/>
      <c r="G9" s="5">
        <v>10</v>
      </c>
      <c r="H9" s="5">
        <v>3.48</v>
      </c>
      <c r="I9" s="32">
        <f>IF(H9&gt;=3,ROUND(H9*N$3,0),4)</f>
        <v>5</v>
      </c>
      <c r="J9" s="36">
        <f t="shared" si="0"/>
        <v>7</v>
      </c>
    </row>
    <row r="10" spans="1:14" ht="15.75">
      <c r="A10" s="1">
        <v>9</v>
      </c>
      <c r="B10" s="6" t="s">
        <v>81</v>
      </c>
      <c r="C10" s="5">
        <v>3</v>
      </c>
      <c r="D10" s="4"/>
      <c r="E10" s="16"/>
      <c r="F10" s="6"/>
      <c r="G10" s="5">
        <v>6</v>
      </c>
      <c r="H10" s="5">
        <v>4.16</v>
      </c>
      <c r="I10" s="32">
        <f>IF(H10&gt;=3,ROUND(H10*N$3,0),4)</f>
        <v>6</v>
      </c>
      <c r="J10" s="36">
        <f t="shared" si="0"/>
        <v>6</v>
      </c>
    </row>
    <row r="11" spans="1:14" ht="15.75">
      <c r="A11" s="1">
        <v>10</v>
      </c>
      <c r="B11" s="4" t="s">
        <v>84</v>
      </c>
      <c r="C11" s="5" t="s">
        <v>97</v>
      </c>
      <c r="D11" s="4"/>
      <c r="E11" s="16"/>
      <c r="F11" s="6"/>
      <c r="G11" s="5">
        <v>10</v>
      </c>
      <c r="H11" s="5">
        <v>4.75</v>
      </c>
      <c r="I11" s="32">
        <f>IF(H11&gt;=3,ROUND(H11*N$3,0),4)</f>
        <v>7</v>
      </c>
      <c r="J11" s="36">
        <f t="shared" si="0"/>
        <v>8</v>
      </c>
    </row>
    <row r="12" spans="1:14" ht="15.75">
      <c r="A12" s="1">
        <v>11</v>
      </c>
      <c r="B12" s="4" t="s">
        <v>144</v>
      </c>
      <c r="C12" s="5" t="s">
        <v>138</v>
      </c>
      <c r="D12" s="4"/>
      <c r="E12" s="16"/>
      <c r="F12" s="6"/>
      <c r="G12" s="5"/>
      <c r="H12" s="5">
        <v>3.16</v>
      </c>
      <c r="I12" s="32">
        <f>IF(H12&gt;=3,ROUND(H12*N$3,0),4)</f>
        <v>5</v>
      </c>
      <c r="J12" s="36">
        <f t="shared" si="0"/>
        <v>3</v>
      </c>
    </row>
    <row r="13" spans="1:14">
      <c r="A13" s="1">
        <v>12</v>
      </c>
      <c r="B13" s="23" t="s">
        <v>134</v>
      </c>
      <c r="C13" s="18" t="s">
        <v>138</v>
      </c>
      <c r="D13" s="6"/>
      <c r="E13" s="6"/>
      <c r="F13" s="6"/>
      <c r="G13" s="24">
        <v>8</v>
      </c>
      <c r="H13" s="5">
        <v>3.98</v>
      </c>
      <c r="I13" s="32">
        <f>IF(H13&gt;=3,ROUND(H13*N$3,0),4)</f>
        <v>6</v>
      </c>
      <c r="J13" s="36">
        <f t="shared" si="0"/>
        <v>7</v>
      </c>
    </row>
    <row r="14" spans="1:14">
      <c r="A14" s="1">
        <v>13</v>
      </c>
      <c r="B14" s="23" t="s">
        <v>123</v>
      </c>
      <c r="C14" s="18" t="s">
        <v>137</v>
      </c>
      <c r="D14" s="6"/>
      <c r="E14" s="6"/>
      <c r="F14" s="6"/>
      <c r="G14" s="24">
        <v>5</v>
      </c>
      <c r="H14" s="5">
        <v>4.07</v>
      </c>
      <c r="I14" s="32">
        <f>IF(H14&gt;=3,ROUND(H14*N$3,0),4)</f>
        <v>6</v>
      </c>
      <c r="J14" s="36">
        <f t="shared" si="0"/>
        <v>6</v>
      </c>
    </row>
    <row r="15" spans="1:14" ht="15.75">
      <c r="A15" s="1">
        <v>14</v>
      </c>
      <c r="B15" s="4" t="s">
        <v>72</v>
      </c>
      <c r="C15" s="5">
        <v>3</v>
      </c>
      <c r="D15" s="4"/>
      <c r="E15" s="16"/>
      <c r="F15" s="6"/>
      <c r="G15" s="5">
        <v>9</v>
      </c>
      <c r="H15" s="5">
        <v>2.4</v>
      </c>
      <c r="I15" s="32">
        <f>IF(H15&gt;=3,ROUND(H15*N$3,0),4)</f>
        <v>4</v>
      </c>
      <c r="J15" s="36">
        <f t="shared" si="0"/>
        <v>4</v>
      </c>
    </row>
    <row r="16" spans="1:14" ht="14.25">
      <c r="A16" s="1">
        <v>15</v>
      </c>
      <c r="B16" s="4" t="s">
        <v>14</v>
      </c>
      <c r="C16" s="5">
        <v>1</v>
      </c>
      <c r="D16" s="7"/>
      <c r="E16" s="7"/>
      <c r="F16" s="7"/>
      <c r="G16" s="10">
        <v>9</v>
      </c>
      <c r="H16" s="5">
        <v>3.19</v>
      </c>
      <c r="I16" s="32">
        <f>IF(H16&gt;=3,ROUND(H16*N$3,0),4)</f>
        <v>5</v>
      </c>
      <c r="J16" s="36">
        <f t="shared" si="0"/>
        <v>7</v>
      </c>
    </row>
    <row r="17" spans="1:10" ht="14.25">
      <c r="A17" s="1">
        <v>16</v>
      </c>
      <c r="B17" s="4" t="s">
        <v>16</v>
      </c>
      <c r="C17" s="5">
        <v>1</v>
      </c>
      <c r="D17" s="7"/>
      <c r="E17" s="7"/>
      <c r="F17" s="7"/>
      <c r="G17" s="10">
        <v>9</v>
      </c>
      <c r="H17" s="5">
        <v>4.63</v>
      </c>
      <c r="I17" s="32">
        <f>IF(H17&gt;=3,ROUND(H17*N$3,0),4)</f>
        <v>7</v>
      </c>
      <c r="J17" s="36">
        <f t="shared" si="0"/>
        <v>8</v>
      </c>
    </row>
    <row r="18" spans="1:10">
      <c r="A18" s="1">
        <v>17</v>
      </c>
      <c r="B18" s="23" t="s">
        <v>115</v>
      </c>
      <c r="C18" s="6"/>
      <c r="D18" s="6"/>
      <c r="E18" s="6"/>
      <c r="F18" s="6"/>
      <c r="G18" s="24">
        <v>6</v>
      </c>
      <c r="H18" s="5">
        <v>2.5499999999999998</v>
      </c>
      <c r="I18" s="32">
        <f>IF(H18&gt;=3,ROUND(H18*N$3,0),4)</f>
        <v>4</v>
      </c>
      <c r="J18" s="36">
        <f t="shared" si="0"/>
        <v>4</v>
      </c>
    </row>
    <row r="19" spans="1:10" ht="15.75">
      <c r="A19" s="1">
        <v>18</v>
      </c>
      <c r="B19" s="4" t="s">
        <v>99</v>
      </c>
      <c r="C19" s="5" t="s">
        <v>98</v>
      </c>
      <c r="D19" s="4"/>
      <c r="E19" s="16"/>
      <c r="F19" s="6"/>
      <c r="G19" s="5">
        <v>5</v>
      </c>
      <c r="H19" s="5">
        <v>2.2200000000000002</v>
      </c>
      <c r="I19" s="32">
        <f>IF(H19&gt;=3,ROUND(H19*N$3,0),4)</f>
        <v>4</v>
      </c>
      <c r="J19" s="36">
        <f t="shared" si="0"/>
        <v>4</v>
      </c>
    </row>
    <row r="20" spans="1:10" ht="14.25">
      <c r="A20" s="1">
        <v>19</v>
      </c>
      <c r="B20" s="6" t="s">
        <v>24</v>
      </c>
      <c r="C20" s="5">
        <v>1</v>
      </c>
      <c r="D20" s="6"/>
      <c r="E20" s="7"/>
      <c r="F20" s="6"/>
      <c r="G20" s="11"/>
      <c r="H20" s="5"/>
      <c r="I20" s="32">
        <f>IF(H20&gt;=3,ROUND(H20*N$3,0),4)</f>
        <v>4</v>
      </c>
      <c r="J20" s="36">
        <f t="shared" si="0"/>
        <v>4</v>
      </c>
    </row>
    <row r="21" spans="1:10">
      <c r="A21" s="1">
        <v>20</v>
      </c>
      <c r="B21" s="23" t="s">
        <v>117</v>
      </c>
      <c r="C21" s="18" t="s">
        <v>97</v>
      </c>
      <c r="D21" s="6"/>
      <c r="E21" s="6"/>
      <c r="F21" s="6"/>
      <c r="G21" s="24">
        <v>6</v>
      </c>
      <c r="H21" s="5">
        <v>3.56</v>
      </c>
      <c r="I21" s="32">
        <f>IF(H21&gt;=3,ROUND(H21*N$3,0),4)</f>
        <v>5</v>
      </c>
      <c r="J21" s="36">
        <f t="shared" si="0"/>
        <v>5</v>
      </c>
    </row>
    <row r="22" spans="1:10" ht="15.75">
      <c r="A22" s="1">
        <v>21</v>
      </c>
      <c r="B22" s="4" t="s">
        <v>100</v>
      </c>
      <c r="C22" s="5" t="s">
        <v>98</v>
      </c>
      <c r="D22" s="4"/>
      <c r="E22" s="16"/>
      <c r="F22" s="6"/>
      <c r="G22" s="5">
        <v>9</v>
      </c>
      <c r="H22" s="5">
        <v>1.85</v>
      </c>
      <c r="I22" s="32">
        <f>IF(H22&gt;=3,ROUND(H22*N$3,0),4)</f>
        <v>4</v>
      </c>
      <c r="J22" s="36">
        <f t="shared" si="0"/>
        <v>4</v>
      </c>
    </row>
    <row r="23" spans="1:10" ht="14.25">
      <c r="A23" s="1">
        <v>22</v>
      </c>
      <c r="B23" s="6" t="s">
        <v>109</v>
      </c>
      <c r="C23" s="18">
        <v>3</v>
      </c>
      <c r="D23" s="7"/>
      <c r="E23" s="7"/>
      <c r="F23" s="6"/>
      <c r="G23" s="11">
        <v>10</v>
      </c>
      <c r="H23" s="5"/>
      <c r="I23" s="32">
        <f>IF(H23&gt;=3,ROUND(H23*N$3,0),4)</f>
        <v>4</v>
      </c>
      <c r="J23" s="36">
        <f t="shared" si="0"/>
        <v>4</v>
      </c>
    </row>
    <row r="24" spans="1:10">
      <c r="A24" s="1">
        <v>23</v>
      </c>
      <c r="B24" s="23" t="s">
        <v>119</v>
      </c>
      <c r="C24" s="6"/>
      <c r="D24" s="6"/>
      <c r="E24" s="6"/>
      <c r="F24" s="6"/>
      <c r="G24" s="24">
        <v>8</v>
      </c>
      <c r="H24" s="5">
        <v>1.98</v>
      </c>
      <c r="I24" s="32">
        <f>IF(H24&gt;=3,ROUND(H24*N$3,0),4)</f>
        <v>4</v>
      </c>
      <c r="J24" s="36">
        <f>ROUND(IF(I24&gt;4,0.4*G24+0.6*I24,4),0)</f>
        <v>4</v>
      </c>
    </row>
    <row r="25" spans="1:10">
      <c r="A25" s="1">
        <v>24</v>
      </c>
      <c r="B25" s="23" t="s">
        <v>124</v>
      </c>
      <c r="C25" s="18" t="s">
        <v>138</v>
      </c>
      <c r="D25" s="6"/>
      <c r="E25" s="6"/>
      <c r="F25" s="6"/>
      <c r="G25" s="24">
        <v>6</v>
      </c>
      <c r="H25" s="5">
        <v>3.24</v>
      </c>
      <c r="I25" s="32">
        <f>IF(H25&gt;=3,ROUND(H25*N$3,0),4)</f>
        <v>5</v>
      </c>
      <c r="J25" s="36">
        <f t="shared" si="0"/>
        <v>5</v>
      </c>
    </row>
    <row r="26" spans="1:10" ht="14.25">
      <c r="A26" s="1">
        <v>25</v>
      </c>
      <c r="B26" s="4" t="s">
        <v>19</v>
      </c>
      <c r="C26" s="5">
        <v>1</v>
      </c>
      <c r="D26" s="7"/>
      <c r="E26" s="7"/>
      <c r="F26" s="7"/>
      <c r="G26" s="10">
        <v>10</v>
      </c>
      <c r="H26" s="5">
        <v>4.0199999999999996</v>
      </c>
      <c r="I26" s="32">
        <f>IF(H26&gt;=3,ROUND(H26*N$3,0),4)</f>
        <v>6</v>
      </c>
      <c r="J26" s="36">
        <f t="shared" si="0"/>
        <v>8</v>
      </c>
    </row>
    <row r="27" spans="1:10" ht="15.75">
      <c r="A27" s="1">
        <v>26</v>
      </c>
      <c r="B27" s="4" t="s">
        <v>85</v>
      </c>
      <c r="C27" s="5" t="s">
        <v>97</v>
      </c>
      <c r="D27" s="4"/>
      <c r="E27" s="16"/>
      <c r="F27" s="6"/>
      <c r="G27" s="5">
        <v>10</v>
      </c>
      <c r="H27" s="5">
        <v>4.4400000000000004</v>
      </c>
      <c r="I27" s="32">
        <f>IF(H27&gt;=3,ROUND(H27*N$3,0),4)</f>
        <v>7</v>
      </c>
      <c r="J27" s="36">
        <f t="shared" si="0"/>
        <v>8</v>
      </c>
    </row>
    <row r="28" spans="1:10" ht="15.75">
      <c r="A28" s="1">
        <v>27</v>
      </c>
      <c r="B28" s="4" t="s">
        <v>87</v>
      </c>
      <c r="C28" s="5" t="s">
        <v>97</v>
      </c>
      <c r="D28" s="4"/>
      <c r="E28" s="16"/>
      <c r="F28" s="6"/>
      <c r="G28" s="5">
        <v>10</v>
      </c>
      <c r="H28" s="5">
        <v>3.89</v>
      </c>
      <c r="I28" s="32">
        <f>IF(H28&gt;=3,ROUND(H28*N$3,0),4)</f>
        <v>6</v>
      </c>
      <c r="J28" s="36">
        <f t="shared" si="0"/>
        <v>8</v>
      </c>
    </row>
    <row r="29" spans="1:10" ht="15.75">
      <c r="A29" s="1">
        <v>28</v>
      </c>
      <c r="B29" s="4" t="s">
        <v>86</v>
      </c>
      <c r="C29" s="5" t="s">
        <v>97</v>
      </c>
      <c r="D29" s="4"/>
      <c r="E29" s="16"/>
      <c r="F29" s="6"/>
      <c r="G29" s="5">
        <v>10</v>
      </c>
      <c r="H29" s="5">
        <v>5.27</v>
      </c>
      <c r="I29" s="32">
        <f>IF(H29&gt;=3,ROUND(H29*N$3,0),4)</f>
        <v>8</v>
      </c>
      <c r="J29" s="36">
        <f t="shared" si="0"/>
        <v>9</v>
      </c>
    </row>
    <row r="30" spans="1:10" ht="15.75">
      <c r="A30" s="1">
        <v>29</v>
      </c>
      <c r="B30" s="4" t="s">
        <v>73</v>
      </c>
      <c r="C30" s="5">
        <v>3</v>
      </c>
      <c r="D30" s="4"/>
      <c r="E30" s="16"/>
      <c r="F30" s="6"/>
      <c r="G30" s="5">
        <v>9</v>
      </c>
      <c r="H30" s="5">
        <v>3.11</v>
      </c>
      <c r="I30" s="32">
        <f>IF(H30&gt;=3,ROUND(H30*N$3,0),4)</f>
        <v>5</v>
      </c>
      <c r="J30" s="36">
        <f t="shared" si="0"/>
        <v>7</v>
      </c>
    </row>
    <row r="31" spans="1:10" ht="14.25">
      <c r="A31" s="1">
        <v>30</v>
      </c>
      <c r="B31" s="4" t="s">
        <v>21</v>
      </c>
      <c r="C31" s="5">
        <v>1</v>
      </c>
      <c r="D31" s="7"/>
      <c r="E31" s="6"/>
      <c r="F31" s="6"/>
      <c r="G31" s="12">
        <f>26/3</f>
        <v>8.6666666666666661</v>
      </c>
      <c r="H31" s="5">
        <v>4.76</v>
      </c>
      <c r="I31" s="32">
        <f>IF(H31&gt;=3,ROUND(H31*N$3,0),4)</f>
        <v>7</v>
      </c>
      <c r="J31" s="36">
        <f t="shared" si="0"/>
        <v>8</v>
      </c>
    </row>
    <row r="32" spans="1:10" ht="15.75">
      <c r="A32" s="1">
        <v>31</v>
      </c>
      <c r="B32" s="4" t="s">
        <v>88</v>
      </c>
      <c r="C32" s="5" t="s">
        <v>97</v>
      </c>
      <c r="D32" s="4"/>
      <c r="E32" s="16"/>
      <c r="F32" s="6"/>
      <c r="G32" s="5">
        <v>6</v>
      </c>
      <c r="H32" s="5">
        <v>2.87</v>
      </c>
      <c r="I32" s="32">
        <f>IF(H32&gt;=3,ROUND(H32*N$3,0),4)</f>
        <v>4</v>
      </c>
      <c r="J32" s="36">
        <f t="shared" si="0"/>
        <v>4</v>
      </c>
    </row>
    <row r="33" spans="1:10">
      <c r="A33" s="1">
        <v>32</v>
      </c>
      <c r="B33" s="23" t="s">
        <v>121</v>
      </c>
      <c r="C33" s="18" t="s">
        <v>108</v>
      </c>
      <c r="D33" s="6"/>
      <c r="E33" s="6"/>
      <c r="F33" s="6"/>
      <c r="G33" s="24">
        <v>5</v>
      </c>
      <c r="H33" s="5">
        <v>3.22</v>
      </c>
      <c r="I33" s="32">
        <f>IF(H33&gt;=3,ROUND(H33*N$3,0),4)</f>
        <v>5</v>
      </c>
      <c r="J33" s="36">
        <f t="shared" si="0"/>
        <v>5</v>
      </c>
    </row>
    <row r="34" spans="1:10" ht="15.75">
      <c r="A34" s="1">
        <v>33</v>
      </c>
      <c r="B34" s="6" t="s">
        <v>96</v>
      </c>
      <c r="C34" s="5" t="s">
        <v>97</v>
      </c>
      <c r="D34" s="6"/>
      <c r="E34" s="16"/>
      <c r="F34" s="6"/>
      <c r="G34" s="5">
        <v>10</v>
      </c>
      <c r="H34" s="5">
        <v>5.14</v>
      </c>
      <c r="I34" s="32">
        <f>IF(H34&gt;=3,ROUND(H34*N$3,0),4)</f>
        <v>8</v>
      </c>
      <c r="J34" s="36">
        <f t="shared" si="0"/>
        <v>9</v>
      </c>
    </row>
    <row r="35" spans="1:10" ht="15.75">
      <c r="A35" s="1">
        <v>34</v>
      </c>
      <c r="B35" s="4" t="s">
        <v>101</v>
      </c>
      <c r="C35" s="5" t="s">
        <v>98</v>
      </c>
      <c r="D35" s="4"/>
      <c r="E35" s="16"/>
      <c r="F35" s="6"/>
      <c r="G35" s="5">
        <v>10</v>
      </c>
      <c r="H35" s="5">
        <v>5.2</v>
      </c>
      <c r="I35" s="32">
        <f>IF(H35&gt;=3,ROUND(H35*N$3,0),4)</f>
        <v>8</v>
      </c>
      <c r="J35" s="36">
        <f t="shared" si="0"/>
        <v>9</v>
      </c>
    </row>
    <row r="36" spans="1:10" ht="15.75">
      <c r="A36" s="1">
        <v>35</v>
      </c>
      <c r="B36" s="4" t="s">
        <v>74</v>
      </c>
      <c r="C36" s="5">
        <v>3</v>
      </c>
      <c r="D36" s="4"/>
      <c r="E36" s="16"/>
      <c r="F36" s="6"/>
      <c r="G36" s="5">
        <v>7</v>
      </c>
      <c r="H36" s="5">
        <v>2.91</v>
      </c>
      <c r="I36" s="32">
        <f>IF(H36&gt;=3,ROUND(H36*N$3,0),4)</f>
        <v>4</v>
      </c>
      <c r="J36" s="36">
        <f t="shared" si="0"/>
        <v>4</v>
      </c>
    </row>
    <row r="37" spans="1:10" ht="15.75">
      <c r="A37" s="1">
        <v>36</v>
      </c>
      <c r="B37" s="4" t="s">
        <v>102</v>
      </c>
      <c r="C37" s="5" t="s">
        <v>98</v>
      </c>
      <c r="D37" s="20"/>
      <c r="E37" s="16"/>
      <c r="F37" s="6"/>
      <c r="G37" s="5">
        <v>10</v>
      </c>
      <c r="H37" s="5">
        <v>3.24</v>
      </c>
      <c r="I37" s="32">
        <f>IF(H37&gt;=3,ROUND(H37*N$3,0),4)</f>
        <v>5</v>
      </c>
      <c r="J37" s="36">
        <f t="shared" si="0"/>
        <v>7</v>
      </c>
    </row>
    <row r="38" spans="1:10" ht="15.75">
      <c r="A38" s="1">
        <v>37</v>
      </c>
      <c r="B38" s="4" t="s">
        <v>75</v>
      </c>
      <c r="C38" s="5">
        <v>3</v>
      </c>
      <c r="D38" s="4"/>
      <c r="E38" s="16"/>
      <c r="F38" s="6"/>
      <c r="G38" s="5">
        <v>8</v>
      </c>
      <c r="H38" s="5">
        <v>3.18</v>
      </c>
      <c r="I38" s="32">
        <f>IF(H38&gt;=3,ROUND(H38*N$3,0),4)</f>
        <v>5</v>
      </c>
      <c r="J38" s="36">
        <f t="shared" si="0"/>
        <v>6</v>
      </c>
    </row>
    <row r="39" spans="1:10" ht="16.5">
      <c r="A39" s="1">
        <v>38</v>
      </c>
      <c r="B39" s="4" t="s">
        <v>10</v>
      </c>
      <c r="C39" s="5">
        <v>1</v>
      </c>
      <c r="D39" s="7"/>
      <c r="E39" s="6"/>
      <c r="F39" s="8"/>
      <c r="G39" s="12">
        <f>25/3</f>
        <v>8.3333333333333339</v>
      </c>
      <c r="H39" s="5">
        <v>2.1800000000000002</v>
      </c>
      <c r="I39" s="32">
        <f>IF(H39&gt;=3,ROUND(H39*N$3,0),4)</f>
        <v>4</v>
      </c>
      <c r="J39" s="36">
        <f t="shared" si="0"/>
        <v>4</v>
      </c>
    </row>
    <row r="40" spans="1:10" ht="15.75">
      <c r="A40" s="1">
        <v>39</v>
      </c>
      <c r="B40" s="4" t="s">
        <v>82</v>
      </c>
      <c r="C40" s="5">
        <v>3</v>
      </c>
      <c r="D40" s="4"/>
      <c r="E40" s="16"/>
      <c r="F40" s="6"/>
      <c r="G40" s="5">
        <v>9</v>
      </c>
      <c r="H40" s="5">
        <v>3.95</v>
      </c>
      <c r="I40" s="32">
        <f>IF(H40&gt;=3,ROUND(H40*N$3,0),4)</f>
        <v>6</v>
      </c>
      <c r="J40" s="36">
        <f t="shared" si="0"/>
        <v>7</v>
      </c>
    </row>
    <row r="41" spans="1:10" ht="14.25">
      <c r="A41" s="1">
        <v>40</v>
      </c>
      <c r="B41" s="4" t="s">
        <v>110</v>
      </c>
      <c r="C41" s="5">
        <v>3</v>
      </c>
      <c r="D41" s="7"/>
      <c r="E41" s="7"/>
      <c r="F41" s="7"/>
      <c r="G41" s="12">
        <f>29/3</f>
        <v>9.6666666666666661</v>
      </c>
      <c r="H41" s="5">
        <v>3.98</v>
      </c>
      <c r="I41" s="32">
        <f>IF(H41&gt;=3,ROUND(H41*N$3,0),4)</f>
        <v>6</v>
      </c>
      <c r="J41" s="36">
        <f t="shared" si="0"/>
        <v>7</v>
      </c>
    </row>
    <row r="42" spans="1:10" ht="15.75">
      <c r="A42" s="1">
        <v>41</v>
      </c>
      <c r="B42" s="4" t="s">
        <v>89</v>
      </c>
      <c r="C42" s="5" t="s">
        <v>97</v>
      </c>
      <c r="D42" s="4"/>
      <c r="E42" s="16"/>
      <c r="F42" s="6"/>
      <c r="G42" s="5">
        <v>10</v>
      </c>
      <c r="H42" s="5"/>
      <c r="I42" s="32">
        <f>IF(H42&gt;=3,ROUND(H42*N$3,0),4)</f>
        <v>4</v>
      </c>
      <c r="J42" s="36">
        <f t="shared" si="0"/>
        <v>4</v>
      </c>
    </row>
    <row r="43" spans="1:10" ht="15.75">
      <c r="A43" s="1">
        <v>42</v>
      </c>
      <c r="B43" s="4" t="s">
        <v>76</v>
      </c>
      <c r="C43" s="5">
        <v>3</v>
      </c>
      <c r="D43" s="4"/>
      <c r="E43" s="16"/>
      <c r="F43" s="6"/>
      <c r="G43" s="5">
        <v>8</v>
      </c>
      <c r="H43" s="5">
        <v>2.31</v>
      </c>
      <c r="I43" s="32">
        <f>IF(H43&gt;=3,ROUND(H43*N$3,0),4)</f>
        <v>4</v>
      </c>
      <c r="J43" s="36">
        <f t="shared" si="0"/>
        <v>4</v>
      </c>
    </row>
    <row r="44" spans="1:10" ht="15.75">
      <c r="A44" s="1">
        <v>43</v>
      </c>
      <c r="B44" s="4" t="s">
        <v>77</v>
      </c>
      <c r="C44" s="5">
        <v>3</v>
      </c>
      <c r="D44" s="4"/>
      <c r="E44" s="16"/>
      <c r="F44" s="6"/>
      <c r="G44" s="5">
        <v>5</v>
      </c>
      <c r="H44" s="5">
        <v>1.51</v>
      </c>
      <c r="I44" s="32">
        <f>IF(H44&gt;=3,ROUND(H44*N$3,0),4)</f>
        <v>4</v>
      </c>
      <c r="J44" s="36">
        <f t="shared" si="0"/>
        <v>4</v>
      </c>
    </row>
    <row r="45" spans="1:10" ht="15.75">
      <c r="A45" s="1">
        <v>44</v>
      </c>
      <c r="B45" s="4" t="s">
        <v>90</v>
      </c>
      <c r="C45" s="5" t="s">
        <v>97</v>
      </c>
      <c r="D45" s="4"/>
      <c r="E45" s="16"/>
      <c r="F45" s="6"/>
      <c r="G45" s="5">
        <v>10</v>
      </c>
      <c r="H45" s="31">
        <v>6.56</v>
      </c>
      <c r="I45" s="32">
        <f>IF(H45&gt;=3,ROUND(H45*N$3,0),4)</f>
        <v>10</v>
      </c>
      <c r="J45" s="36">
        <f t="shared" si="0"/>
        <v>10</v>
      </c>
    </row>
    <row r="46" spans="1:10" ht="15.75">
      <c r="A46" s="1">
        <v>45</v>
      </c>
      <c r="B46" s="4" t="s">
        <v>91</v>
      </c>
      <c r="C46" s="5" t="s">
        <v>97</v>
      </c>
      <c r="D46" s="4"/>
      <c r="E46" s="16"/>
      <c r="F46" s="6"/>
      <c r="G46" s="5">
        <v>8</v>
      </c>
      <c r="H46" s="5">
        <v>5.2</v>
      </c>
      <c r="I46" s="32">
        <f>IF(H46&gt;=3,ROUND(H46*N$3,0),4)</f>
        <v>8</v>
      </c>
      <c r="J46" s="36">
        <f t="shared" si="0"/>
        <v>8</v>
      </c>
    </row>
    <row r="47" spans="1:10" ht="15.75">
      <c r="A47" s="1">
        <v>46</v>
      </c>
      <c r="B47" s="4" t="s">
        <v>103</v>
      </c>
      <c r="C47" s="5" t="s">
        <v>98</v>
      </c>
      <c r="D47" s="4"/>
      <c r="E47" s="16"/>
      <c r="F47" s="6"/>
      <c r="G47" s="5">
        <v>10</v>
      </c>
      <c r="H47" s="5">
        <v>2.82</v>
      </c>
      <c r="I47" s="32">
        <f>IF(H47&gt;=3,ROUND(H47*N$3,0),4)</f>
        <v>4</v>
      </c>
      <c r="J47" s="36">
        <f t="shared" si="0"/>
        <v>4</v>
      </c>
    </row>
    <row r="48" spans="1:10">
      <c r="A48" s="1">
        <v>47</v>
      </c>
      <c r="B48" s="23" t="s">
        <v>120</v>
      </c>
      <c r="C48" s="18" t="s">
        <v>108</v>
      </c>
      <c r="D48" s="6"/>
      <c r="E48" s="6"/>
      <c r="F48" s="6"/>
      <c r="G48" s="24">
        <v>5</v>
      </c>
      <c r="H48" s="5">
        <v>2.8</v>
      </c>
      <c r="I48" s="32">
        <f>IF(H48&gt;=3,ROUND(H48*N$3,0),4)</f>
        <v>4</v>
      </c>
      <c r="J48" s="36">
        <f t="shared" si="0"/>
        <v>4</v>
      </c>
    </row>
    <row r="49" spans="1:10">
      <c r="A49" s="1">
        <v>48</v>
      </c>
      <c r="B49" s="23" t="s">
        <v>129</v>
      </c>
      <c r="C49" s="6"/>
      <c r="D49" s="6"/>
      <c r="E49" s="6"/>
      <c r="F49" s="6"/>
      <c r="G49" s="24">
        <v>5</v>
      </c>
      <c r="H49" s="5">
        <v>1.75</v>
      </c>
      <c r="I49" s="32">
        <f>IF(H49&gt;=3,ROUND(H49*N$3,0),4)</f>
        <v>4</v>
      </c>
      <c r="J49" s="36">
        <f t="shared" si="0"/>
        <v>4</v>
      </c>
    </row>
    <row r="50" spans="1:10" ht="15.75">
      <c r="A50" s="1">
        <v>49</v>
      </c>
      <c r="B50" s="4" t="s">
        <v>92</v>
      </c>
      <c r="C50" s="5" t="s">
        <v>97</v>
      </c>
      <c r="D50" s="4"/>
      <c r="E50" s="16"/>
      <c r="F50" s="6"/>
      <c r="G50" s="5">
        <v>10</v>
      </c>
      <c r="H50" s="5">
        <v>1.89</v>
      </c>
      <c r="I50" s="32">
        <f>IF(H50&gt;=3,ROUND(H50*N$3,0),4)</f>
        <v>4</v>
      </c>
      <c r="J50" s="36">
        <f t="shared" si="0"/>
        <v>4</v>
      </c>
    </row>
    <row r="51" spans="1:10">
      <c r="A51" s="1">
        <v>50</v>
      </c>
      <c r="B51" s="4" t="s">
        <v>140</v>
      </c>
      <c r="C51" s="5">
        <v>1</v>
      </c>
      <c r="D51" s="6"/>
      <c r="E51" s="6"/>
      <c r="F51" s="6"/>
      <c r="G51" s="5">
        <v>7</v>
      </c>
      <c r="H51" s="5">
        <v>3.69</v>
      </c>
      <c r="I51" s="32">
        <f>IF(H51&gt;=3,ROUND(H51*N$3,0),4)</f>
        <v>6</v>
      </c>
      <c r="J51" s="36">
        <f t="shared" si="0"/>
        <v>6</v>
      </c>
    </row>
    <row r="52" spans="1:10" ht="14.25">
      <c r="A52" s="1">
        <v>51</v>
      </c>
      <c r="B52" s="4" t="s">
        <v>3</v>
      </c>
      <c r="C52" s="5" t="s">
        <v>108</v>
      </c>
      <c r="D52" s="7"/>
      <c r="E52" s="7"/>
      <c r="F52" s="7"/>
      <c r="G52" s="12">
        <f>29/3</f>
        <v>9.6666666666666661</v>
      </c>
      <c r="H52" s="5">
        <v>3.08</v>
      </c>
      <c r="I52" s="32">
        <f>IF(H52&gt;=3,ROUND(H52*N$3,0),4)</f>
        <v>5</v>
      </c>
      <c r="J52" s="36">
        <f t="shared" si="0"/>
        <v>7</v>
      </c>
    </row>
    <row r="53" spans="1:10" ht="14.25">
      <c r="A53" s="1">
        <v>52</v>
      </c>
      <c r="B53" s="4" t="s">
        <v>4</v>
      </c>
      <c r="C53" s="5" t="s">
        <v>108</v>
      </c>
      <c r="D53" s="7"/>
      <c r="E53" s="7"/>
      <c r="F53" s="7"/>
      <c r="G53" s="13">
        <v>10</v>
      </c>
      <c r="H53" s="5">
        <v>3.15</v>
      </c>
      <c r="I53" s="32">
        <f>IF(H53&gt;=3,ROUND(H53*N$3,0),4)</f>
        <v>5</v>
      </c>
      <c r="J53" s="36">
        <f t="shared" si="0"/>
        <v>7</v>
      </c>
    </row>
    <row r="54" spans="1:10" ht="14.25">
      <c r="A54" s="1">
        <v>53</v>
      </c>
      <c r="B54" s="4" t="s">
        <v>11</v>
      </c>
      <c r="C54" s="5">
        <v>1</v>
      </c>
      <c r="D54" s="7"/>
      <c r="E54" s="6"/>
      <c r="F54" s="6"/>
      <c r="G54" s="12">
        <f>28/3</f>
        <v>9.3333333333333339</v>
      </c>
      <c r="H54" s="5">
        <v>3.75</v>
      </c>
      <c r="I54" s="32">
        <f>IF(H54&gt;=3,ROUND(H54*N$3,0),4)</f>
        <v>6</v>
      </c>
      <c r="J54" s="36">
        <f t="shared" si="0"/>
        <v>7</v>
      </c>
    </row>
    <row r="55" spans="1:10">
      <c r="A55" s="1">
        <v>54</v>
      </c>
      <c r="B55" s="23" t="s">
        <v>118</v>
      </c>
      <c r="C55" s="18" t="s">
        <v>138</v>
      </c>
      <c r="D55" s="6"/>
      <c r="E55" s="6"/>
      <c r="F55" s="6"/>
      <c r="G55" s="24">
        <v>8</v>
      </c>
      <c r="H55" s="5">
        <v>4.49</v>
      </c>
      <c r="I55" s="32">
        <f>IF(H55&gt;=3,ROUND(H55*N$3,0),4)</f>
        <v>7</v>
      </c>
      <c r="J55" s="36">
        <f t="shared" si="0"/>
        <v>7</v>
      </c>
    </row>
    <row r="56" spans="1:10" ht="15.75">
      <c r="A56" s="1">
        <v>55</v>
      </c>
      <c r="B56" s="4" t="s">
        <v>104</v>
      </c>
      <c r="C56" s="5" t="s">
        <v>98</v>
      </c>
      <c r="D56" s="4"/>
      <c r="E56" s="16"/>
      <c r="F56" s="6"/>
      <c r="G56" s="5">
        <v>10</v>
      </c>
      <c r="H56" s="5">
        <v>2.5499999999999998</v>
      </c>
      <c r="I56" s="32">
        <f>IF(H56&gt;=3,ROUND(H56*N$3,0),4)</f>
        <v>4</v>
      </c>
      <c r="J56" s="36">
        <f t="shared" si="0"/>
        <v>4</v>
      </c>
    </row>
    <row r="57" spans="1:10" ht="14.25">
      <c r="A57" s="1">
        <v>56</v>
      </c>
      <c r="B57" s="4" t="s">
        <v>18</v>
      </c>
      <c r="C57" s="5">
        <v>1</v>
      </c>
      <c r="D57" s="7"/>
      <c r="E57" s="6"/>
      <c r="F57" s="7"/>
      <c r="G57" s="10">
        <v>10</v>
      </c>
      <c r="H57" s="5">
        <v>3.41</v>
      </c>
      <c r="I57" s="32">
        <f>IF(H57&gt;=3,ROUND(H57*N$3,0),4)</f>
        <v>5</v>
      </c>
      <c r="J57" s="36">
        <f t="shared" si="0"/>
        <v>7</v>
      </c>
    </row>
    <row r="58" spans="1:10" ht="14.25">
      <c r="A58" s="1">
        <v>57</v>
      </c>
      <c r="B58" s="21" t="s">
        <v>5</v>
      </c>
      <c r="C58" s="5" t="s">
        <v>108</v>
      </c>
      <c r="D58" s="22"/>
      <c r="E58" s="6"/>
      <c r="F58" s="7"/>
      <c r="G58" s="12">
        <f>28/3</f>
        <v>9.3333333333333339</v>
      </c>
      <c r="H58" s="5">
        <v>4.09</v>
      </c>
      <c r="I58" s="32">
        <f>IF(H58&gt;=3,ROUND(H58*N$3,0),4)</f>
        <v>6</v>
      </c>
      <c r="J58" s="36">
        <f t="shared" si="0"/>
        <v>7</v>
      </c>
    </row>
    <row r="59" spans="1:10" ht="14.25">
      <c r="A59" s="1">
        <v>58</v>
      </c>
      <c r="B59" s="4" t="s">
        <v>8</v>
      </c>
      <c r="C59" s="5" t="s">
        <v>108</v>
      </c>
      <c r="D59" s="6"/>
      <c r="E59" s="7"/>
      <c r="F59" s="7"/>
      <c r="G59" s="12">
        <f>28/3</f>
        <v>9.3333333333333339</v>
      </c>
      <c r="H59" s="5">
        <v>3.2</v>
      </c>
      <c r="I59" s="32">
        <f>IF(H59&gt;=3,ROUND(H59*N$3,0),4)</f>
        <v>5</v>
      </c>
      <c r="J59" s="36">
        <f t="shared" si="0"/>
        <v>7</v>
      </c>
    </row>
    <row r="60" spans="1:10" ht="15.75">
      <c r="A60" s="1">
        <v>59</v>
      </c>
      <c r="B60" s="4" t="s">
        <v>93</v>
      </c>
      <c r="C60" s="5" t="s">
        <v>97</v>
      </c>
      <c r="D60" s="4"/>
      <c r="E60" s="16"/>
      <c r="F60" s="6"/>
      <c r="G60" s="5">
        <v>7</v>
      </c>
      <c r="H60" s="5">
        <v>4</v>
      </c>
      <c r="I60" s="32">
        <f>IF(H60&gt;=3,ROUND(H60*N$3,0),4)</f>
        <v>6</v>
      </c>
      <c r="J60" s="36">
        <f t="shared" si="0"/>
        <v>6</v>
      </c>
    </row>
    <row r="61" spans="1:10" ht="14.25">
      <c r="A61" s="1">
        <v>60</v>
      </c>
      <c r="B61" s="4" t="s">
        <v>142</v>
      </c>
      <c r="C61" s="5">
        <v>1</v>
      </c>
      <c r="D61" s="7"/>
      <c r="E61" s="7"/>
      <c r="F61" s="7"/>
      <c r="G61" s="10">
        <v>9</v>
      </c>
      <c r="H61" s="5">
        <v>1.73</v>
      </c>
      <c r="I61" s="32">
        <f>IF(H61&gt;=3,ROUND(H61*N$3,0),4)</f>
        <v>4</v>
      </c>
      <c r="J61" s="36">
        <f t="shared" si="0"/>
        <v>4</v>
      </c>
    </row>
    <row r="62" spans="1:10">
      <c r="A62" s="1">
        <v>61</v>
      </c>
      <c r="B62" s="25" t="s">
        <v>136</v>
      </c>
      <c r="C62" s="6"/>
      <c r="D62" s="6"/>
      <c r="E62" s="6"/>
      <c r="F62" s="6"/>
      <c r="G62" s="26"/>
      <c r="H62" s="5">
        <v>3.91</v>
      </c>
      <c r="I62" s="32">
        <f>IF(H62&gt;=3,ROUND(H62*N$3,0),4)</f>
        <v>6</v>
      </c>
      <c r="J62" s="36">
        <f t="shared" si="0"/>
        <v>4</v>
      </c>
    </row>
    <row r="63" spans="1:10">
      <c r="A63" s="1">
        <v>62</v>
      </c>
      <c r="B63" s="23" t="s">
        <v>145</v>
      </c>
      <c r="C63" s="18">
        <v>2</v>
      </c>
      <c r="D63" s="6"/>
      <c r="E63" s="6"/>
      <c r="F63" s="6"/>
      <c r="G63" s="24">
        <v>9</v>
      </c>
      <c r="H63" s="5">
        <v>5.09</v>
      </c>
      <c r="I63" s="32">
        <f>IF(H63&gt;=3,ROUND(H63*N$3,0),4)</f>
        <v>8</v>
      </c>
      <c r="J63" s="36">
        <f t="shared" si="0"/>
        <v>8</v>
      </c>
    </row>
    <row r="64" spans="1:10" ht="14.25">
      <c r="A64" s="1">
        <v>63</v>
      </c>
      <c r="B64" s="4" t="s">
        <v>29</v>
      </c>
      <c r="C64" s="5">
        <v>1</v>
      </c>
      <c r="D64" s="7"/>
      <c r="E64" s="7"/>
      <c r="F64" s="7"/>
      <c r="G64" s="10">
        <v>9</v>
      </c>
      <c r="H64" s="5">
        <v>3.51</v>
      </c>
      <c r="I64" s="32">
        <f>IF(H64&gt;=3,ROUND(H64*N$3,0),4)</f>
        <v>5</v>
      </c>
      <c r="J64" s="36">
        <f t="shared" si="0"/>
        <v>7</v>
      </c>
    </row>
    <row r="65" spans="1:10">
      <c r="A65" s="1">
        <v>64</v>
      </c>
      <c r="B65" s="4" t="s">
        <v>78</v>
      </c>
      <c r="C65" s="5">
        <v>3</v>
      </c>
      <c r="D65" s="4"/>
      <c r="E65" s="7"/>
      <c r="F65" s="6"/>
      <c r="G65" s="5">
        <v>10</v>
      </c>
      <c r="H65" s="5">
        <v>5.2</v>
      </c>
      <c r="I65" s="32">
        <f>IF(H65&gt;=3,ROUND(H65*N$3,0),4)</f>
        <v>8</v>
      </c>
      <c r="J65" s="36">
        <f t="shared" si="0"/>
        <v>9</v>
      </c>
    </row>
    <row r="66" spans="1:10" ht="15.75">
      <c r="A66" s="1">
        <v>65</v>
      </c>
      <c r="B66" s="4" t="s">
        <v>105</v>
      </c>
      <c r="C66" s="5" t="s">
        <v>98</v>
      </c>
      <c r="D66" s="4"/>
      <c r="E66" s="16"/>
      <c r="F66" s="6"/>
      <c r="G66" s="5">
        <v>8</v>
      </c>
      <c r="H66" s="5">
        <v>3.24</v>
      </c>
      <c r="I66" s="32">
        <f>IF(H66&gt;=3,ROUND(H66*N$3,0),4)</f>
        <v>5</v>
      </c>
      <c r="J66" s="36">
        <f t="shared" si="0"/>
        <v>6</v>
      </c>
    </row>
    <row r="67" spans="1:10" ht="15.75">
      <c r="A67" s="1">
        <v>66</v>
      </c>
      <c r="B67" s="4" t="s">
        <v>139</v>
      </c>
      <c r="C67" s="5" t="s">
        <v>108</v>
      </c>
      <c r="D67" s="4"/>
      <c r="E67" s="16"/>
      <c r="F67" s="6"/>
      <c r="G67" s="5"/>
      <c r="H67" s="5">
        <v>4.13</v>
      </c>
      <c r="I67" s="32">
        <f>IF(H67&gt;=3,ROUND(H67*N$3,0),4)</f>
        <v>6</v>
      </c>
      <c r="J67" s="36">
        <f t="shared" ref="J67:J100" si="1">ROUND(IF(I67&gt;4,0.4*G67+0.6*I67,4),0)</f>
        <v>4</v>
      </c>
    </row>
    <row r="68" spans="1:10" ht="14.25">
      <c r="A68" s="1">
        <v>67</v>
      </c>
      <c r="B68" s="14" t="s">
        <v>34</v>
      </c>
      <c r="C68" s="5" t="s">
        <v>108</v>
      </c>
      <c r="D68" s="6"/>
      <c r="E68" s="6"/>
      <c r="F68" s="6"/>
      <c r="G68" s="13">
        <v>8</v>
      </c>
      <c r="H68" s="5"/>
      <c r="I68" s="32">
        <f>IF(H68&gt;=3,ROUND(H68*N$3,0),4)</f>
        <v>4</v>
      </c>
      <c r="J68" s="36">
        <f t="shared" si="1"/>
        <v>4</v>
      </c>
    </row>
    <row r="69" spans="1:10" ht="14.25">
      <c r="A69" s="1">
        <v>68</v>
      </c>
      <c r="B69" s="4" t="s">
        <v>35</v>
      </c>
      <c r="C69" s="5" t="s">
        <v>108</v>
      </c>
      <c r="D69" s="6"/>
      <c r="E69" s="6"/>
      <c r="F69" s="6"/>
      <c r="G69" s="13">
        <v>7</v>
      </c>
      <c r="H69" s="5">
        <v>3.16</v>
      </c>
      <c r="I69" s="32">
        <f>IF(H69&gt;=3,ROUND(H69*N$3,0),4)</f>
        <v>5</v>
      </c>
      <c r="J69" s="36">
        <f t="shared" si="1"/>
        <v>6</v>
      </c>
    </row>
    <row r="70" spans="1:10" ht="14.25">
      <c r="A70" s="1">
        <v>69</v>
      </c>
      <c r="B70" s="4" t="s">
        <v>20</v>
      </c>
      <c r="C70" s="5">
        <v>1</v>
      </c>
      <c r="D70" s="7"/>
      <c r="E70" s="7"/>
      <c r="F70" s="7"/>
      <c r="G70" s="12">
        <f>26/3</f>
        <v>8.6666666666666661</v>
      </c>
      <c r="H70" s="5"/>
      <c r="I70" s="32">
        <f>IF(H70&gt;=3,ROUND(H70*N$3,0),4)</f>
        <v>4</v>
      </c>
      <c r="J70" s="36">
        <f t="shared" si="1"/>
        <v>4</v>
      </c>
    </row>
    <row r="71" spans="1:10" ht="14.25">
      <c r="A71" s="1">
        <v>70</v>
      </c>
      <c r="B71" s="4" t="s">
        <v>6</v>
      </c>
      <c r="C71" s="5" t="s">
        <v>108</v>
      </c>
      <c r="D71" s="7"/>
      <c r="E71" s="7"/>
      <c r="F71" s="6"/>
      <c r="G71" s="12">
        <f>29/3</f>
        <v>9.6666666666666661</v>
      </c>
      <c r="H71" s="5">
        <v>3.69</v>
      </c>
      <c r="I71" s="32">
        <f>IF(H71&gt;=3,ROUND(H71*N$3,0),4)</f>
        <v>6</v>
      </c>
      <c r="J71" s="36">
        <f t="shared" si="1"/>
        <v>7</v>
      </c>
    </row>
    <row r="72" spans="1:10" ht="15.75">
      <c r="A72" s="1">
        <v>71</v>
      </c>
      <c r="B72" s="4" t="s">
        <v>59</v>
      </c>
      <c r="C72" s="5">
        <v>2</v>
      </c>
      <c r="D72" s="4"/>
      <c r="E72" s="16"/>
      <c r="F72" s="6"/>
      <c r="G72" s="5">
        <v>9</v>
      </c>
      <c r="H72" s="5"/>
      <c r="I72" s="32">
        <f>IF(H72&gt;=3,ROUND(H72*N$3,0),4)</f>
        <v>4</v>
      </c>
      <c r="J72" s="36">
        <f t="shared" si="1"/>
        <v>4</v>
      </c>
    </row>
    <row r="73" spans="1:10" ht="14.25">
      <c r="A73" s="1">
        <v>72</v>
      </c>
      <c r="B73" s="4" t="s">
        <v>13</v>
      </c>
      <c r="C73" s="5">
        <v>1</v>
      </c>
      <c r="D73" s="7"/>
      <c r="E73" s="7"/>
      <c r="F73" s="6"/>
      <c r="G73" s="12">
        <f>25/3</f>
        <v>8.3333333333333339</v>
      </c>
      <c r="H73" s="5">
        <v>2.44</v>
      </c>
      <c r="I73" s="32">
        <f>IF(H73&gt;=3,ROUND(H73*N$3,0),4)</f>
        <v>4</v>
      </c>
      <c r="J73" s="36">
        <f t="shared" si="1"/>
        <v>4</v>
      </c>
    </row>
    <row r="74" spans="1:10">
      <c r="A74" s="1">
        <v>73</v>
      </c>
      <c r="B74" s="23" t="s">
        <v>128</v>
      </c>
      <c r="C74" s="6"/>
      <c r="D74" s="6"/>
      <c r="E74" s="6"/>
      <c r="F74" s="6"/>
      <c r="G74" s="24">
        <v>5</v>
      </c>
      <c r="H74" s="5">
        <v>3.71</v>
      </c>
      <c r="I74" s="32">
        <f>IF(H74&gt;=3,ROUND(H74*N$3,0),4)</f>
        <v>6</v>
      </c>
      <c r="J74" s="36">
        <f t="shared" si="1"/>
        <v>6</v>
      </c>
    </row>
    <row r="75" spans="1:10">
      <c r="A75" s="1">
        <v>74</v>
      </c>
      <c r="B75" s="23" t="s">
        <v>127</v>
      </c>
      <c r="C75" s="6"/>
      <c r="D75" s="6"/>
      <c r="E75" s="6"/>
      <c r="F75" s="6"/>
      <c r="G75" s="24">
        <v>5</v>
      </c>
      <c r="H75" s="5">
        <v>2.89</v>
      </c>
      <c r="I75" s="32">
        <f>IF(H75&gt;=3,ROUND(H75*N$3,0),4)</f>
        <v>4</v>
      </c>
      <c r="J75" s="36">
        <f t="shared" si="1"/>
        <v>4</v>
      </c>
    </row>
    <row r="76" spans="1:10">
      <c r="A76" s="1">
        <v>75</v>
      </c>
      <c r="B76" s="23" t="s">
        <v>133</v>
      </c>
      <c r="C76" s="18" t="s">
        <v>138</v>
      </c>
      <c r="D76" s="6"/>
      <c r="E76" s="6"/>
      <c r="F76" s="6"/>
      <c r="G76" s="24">
        <v>7</v>
      </c>
      <c r="H76" s="5">
        <v>2.42</v>
      </c>
      <c r="I76" s="32">
        <f>IF(H76&gt;=3,ROUND(H76*N$3,0),4)</f>
        <v>4</v>
      </c>
      <c r="J76" s="36">
        <f t="shared" si="1"/>
        <v>4</v>
      </c>
    </row>
    <row r="77" spans="1:10">
      <c r="A77" s="1">
        <v>76</v>
      </c>
      <c r="B77" s="23" t="s">
        <v>125</v>
      </c>
      <c r="C77" s="18" t="s">
        <v>138</v>
      </c>
      <c r="D77" s="6"/>
      <c r="E77" s="6"/>
      <c r="F77" s="6"/>
      <c r="G77" s="24">
        <v>5</v>
      </c>
      <c r="H77" s="18">
        <v>3.33</v>
      </c>
      <c r="I77" s="32">
        <f>IF(H77&gt;=3,ROUND(H77*N$3,0),4)</f>
        <v>5</v>
      </c>
      <c r="J77" s="36">
        <f t="shared" si="1"/>
        <v>5</v>
      </c>
    </row>
    <row r="78" spans="1:10" ht="15.75">
      <c r="A78" s="1">
        <v>77</v>
      </c>
      <c r="B78" s="4" t="s">
        <v>106</v>
      </c>
      <c r="C78" s="5" t="s">
        <v>98</v>
      </c>
      <c r="D78" s="4"/>
      <c r="E78" s="16"/>
      <c r="F78" s="6"/>
      <c r="G78" s="5">
        <v>10</v>
      </c>
      <c r="H78" s="18">
        <v>5.16</v>
      </c>
      <c r="I78" s="32">
        <f>IF(H78&gt;=3,ROUND(H78*N$3,0),4)</f>
        <v>8</v>
      </c>
      <c r="J78" s="36">
        <f t="shared" si="1"/>
        <v>9</v>
      </c>
    </row>
    <row r="79" spans="1:10">
      <c r="A79" s="1">
        <v>78</v>
      </c>
      <c r="B79" s="23" t="s">
        <v>126</v>
      </c>
      <c r="C79" s="6"/>
      <c r="D79" s="6"/>
      <c r="E79" s="6"/>
      <c r="F79" s="6"/>
      <c r="G79" s="24">
        <v>6</v>
      </c>
      <c r="H79" s="18">
        <v>3.42</v>
      </c>
      <c r="I79" s="32">
        <f>IF(H79&gt;=3,ROUND(H79*N$3,0),4)</f>
        <v>5</v>
      </c>
      <c r="J79" s="36">
        <f t="shared" si="1"/>
        <v>5</v>
      </c>
    </row>
    <row r="80" spans="1:10" ht="14.25">
      <c r="A80" s="1">
        <v>79</v>
      </c>
      <c r="B80" s="4" t="s">
        <v>22</v>
      </c>
      <c r="C80" s="5" t="s">
        <v>108</v>
      </c>
      <c r="D80" s="6"/>
      <c r="E80" s="6"/>
      <c r="F80" s="7"/>
      <c r="G80" s="13">
        <v>9</v>
      </c>
      <c r="H80" s="18"/>
      <c r="I80" s="32">
        <f>IF(H80&gt;=3,ROUND(H80*N$3,0),4)</f>
        <v>4</v>
      </c>
      <c r="J80" s="36">
        <f t="shared" si="1"/>
        <v>4</v>
      </c>
    </row>
    <row r="81" spans="1:10">
      <c r="A81" s="1">
        <v>80</v>
      </c>
      <c r="B81" s="23" t="s">
        <v>122</v>
      </c>
      <c r="C81" s="6"/>
      <c r="D81" s="6"/>
      <c r="E81" s="6"/>
      <c r="F81" s="6"/>
      <c r="G81" s="24">
        <v>6</v>
      </c>
      <c r="H81" s="18">
        <v>3.65</v>
      </c>
      <c r="I81" s="32">
        <f>IF(H81&gt;=3,ROUND(H81*N$3,0),4)</f>
        <v>6</v>
      </c>
      <c r="J81" s="36">
        <f t="shared" si="1"/>
        <v>6</v>
      </c>
    </row>
    <row r="82" spans="1:10" ht="15.75">
      <c r="A82" s="1">
        <v>81</v>
      </c>
      <c r="B82" s="4" t="s">
        <v>94</v>
      </c>
      <c r="C82" s="5" t="s">
        <v>97</v>
      </c>
      <c r="D82" s="4"/>
      <c r="E82" s="16"/>
      <c r="F82" s="6"/>
      <c r="G82" s="5">
        <v>10</v>
      </c>
      <c r="H82" s="18">
        <v>3.13</v>
      </c>
      <c r="I82" s="32">
        <f>IF(H82&gt;=3,ROUND(H82*N$3,0),4)</f>
        <v>5</v>
      </c>
      <c r="J82" s="36">
        <f t="shared" si="1"/>
        <v>7</v>
      </c>
    </row>
    <row r="83" spans="1:10">
      <c r="A83" s="1">
        <v>82</v>
      </c>
      <c r="B83" s="23" t="s">
        <v>116</v>
      </c>
      <c r="C83" s="6"/>
      <c r="D83" s="6"/>
      <c r="E83" s="6"/>
      <c r="F83" s="6"/>
      <c r="G83" s="24">
        <v>9</v>
      </c>
      <c r="H83" s="18">
        <v>3.09</v>
      </c>
      <c r="I83" s="32">
        <f>IF(H83&gt;=3,ROUND(H83*N$3,0),4)</f>
        <v>5</v>
      </c>
      <c r="J83" s="36">
        <f t="shared" si="1"/>
        <v>7</v>
      </c>
    </row>
    <row r="84" spans="1:10" ht="14.25">
      <c r="A84" s="1">
        <v>83</v>
      </c>
      <c r="B84" s="6" t="s">
        <v>111</v>
      </c>
      <c r="C84" s="18">
        <v>2</v>
      </c>
      <c r="D84" s="6"/>
      <c r="E84" s="6"/>
      <c r="F84" s="7"/>
      <c r="G84" s="11"/>
      <c r="H84" s="18"/>
      <c r="I84" s="32">
        <f>IF(H84&gt;=3,ROUND(H84*N$3,0),4)</f>
        <v>4</v>
      </c>
      <c r="J84" s="36">
        <f t="shared" si="1"/>
        <v>4</v>
      </c>
    </row>
    <row r="85" spans="1:10" ht="15.75">
      <c r="A85" s="1">
        <v>84</v>
      </c>
      <c r="B85" s="4" t="s">
        <v>79</v>
      </c>
      <c r="C85" s="5">
        <v>3</v>
      </c>
      <c r="D85" s="4"/>
      <c r="E85" s="16"/>
      <c r="F85" s="6"/>
      <c r="G85" s="5">
        <v>9</v>
      </c>
      <c r="H85" s="18">
        <v>2.75</v>
      </c>
      <c r="I85" s="32">
        <f>IF(H85&gt;=3,ROUND(H85*N$3,0),4)</f>
        <v>4</v>
      </c>
      <c r="J85" s="36">
        <f t="shared" si="1"/>
        <v>4</v>
      </c>
    </row>
    <row r="86" spans="1:10" ht="14.25">
      <c r="A86" s="1">
        <v>85</v>
      </c>
      <c r="B86" s="4" t="s">
        <v>7</v>
      </c>
      <c r="C86" s="5" t="s">
        <v>108</v>
      </c>
      <c r="D86" s="7"/>
      <c r="E86" s="7"/>
      <c r="F86" s="7"/>
      <c r="G86" s="13">
        <v>10</v>
      </c>
      <c r="H86" s="18">
        <v>4.08</v>
      </c>
      <c r="I86" s="32">
        <f>IF(H86&gt;=3,ROUND(H86*N$3,0),4)</f>
        <v>6</v>
      </c>
      <c r="J86" s="36">
        <f t="shared" si="1"/>
        <v>8</v>
      </c>
    </row>
    <row r="87" spans="1:10">
      <c r="A87" s="1">
        <v>86</v>
      </c>
      <c r="B87" s="23" t="s">
        <v>135</v>
      </c>
      <c r="C87" s="6"/>
      <c r="D87" s="6"/>
      <c r="E87" s="6"/>
      <c r="F87" s="6"/>
      <c r="G87" s="24">
        <v>9</v>
      </c>
      <c r="H87" s="18">
        <v>3.4</v>
      </c>
      <c r="I87" s="32">
        <f>IF(H87&gt;=3,ROUND(H87*N$3,0),4)</f>
        <v>5</v>
      </c>
      <c r="J87" s="36">
        <f t="shared" si="1"/>
        <v>7</v>
      </c>
    </row>
    <row r="88" spans="1:10" ht="14.25">
      <c r="A88" s="1">
        <v>87</v>
      </c>
      <c r="B88" s="6" t="s">
        <v>112</v>
      </c>
      <c r="C88" s="18">
        <v>2</v>
      </c>
      <c r="D88" s="6"/>
      <c r="E88" s="6"/>
      <c r="F88" s="7"/>
      <c r="G88" s="11"/>
      <c r="H88" s="18"/>
      <c r="I88" s="32">
        <f>IF(H88&gt;=3,ROUND(H88*N$3,0),4)</f>
        <v>4</v>
      </c>
      <c r="J88" s="36">
        <f t="shared" si="1"/>
        <v>4</v>
      </c>
    </row>
    <row r="89" spans="1:10" ht="15.75">
      <c r="A89" s="1">
        <v>88</v>
      </c>
      <c r="B89" s="4" t="s">
        <v>58</v>
      </c>
      <c r="C89" s="5">
        <v>2</v>
      </c>
      <c r="D89" s="4"/>
      <c r="E89" s="16"/>
      <c r="F89" s="6"/>
      <c r="G89" s="5">
        <v>10</v>
      </c>
      <c r="H89" s="18"/>
      <c r="I89" s="32">
        <f>IF(H89&gt;=3,ROUND(H89*N$3,0),4)</f>
        <v>4</v>
      </c>
      <c r="J89" s="36">
        <f t="shared" si="1"/>
        <v>4</v>
      </c>
    </row>
    <row r="90" spans="1:10" ht="14.25">
      <c r="A90" s="1">
        <v>89</v>
      </c>
      <c r="B90" s="6" t="s">
        <v>113</v>
      </c>
      <c r="C90" s="18">
        <v>2</v>
      </c>
      <c r="D90" s="6"/>
      <c r="E90" s="6"/>
      <c r="F90" s="7"/>
      <c r="G90" s="11"/>
      <c r="H90" s="18">
        <v>4.1500000000000004</v>
      </c>
      <c r="I90" s="32">
        <f>IF(H90&gt;=3,ROUND(H90*N$3,0),4)</f>
        <v>6</v>
      </c>
      <c r="J90" s="36">
        <f t="shared" si="1"/>
        <v>4</v>
      </c>
    </row>
    <row r="91" spans="1:10" ht="14.25">
      <c r="A91" s="1">
        <v>90</v>
      </c>
      <c r="B91" s="4" t="s">
        <v>141</v>
      </c>
      <c r="C91" s="5">
        <v>1</v>
      </c>
      <c r="D91" s="7"/>
      <c r="E91" s="6"/>
      <c r="F91" s="7"/>
      <c r="G91" s="10">
        <v>8</v>
      </c>
      <c r="H91" s="18">
        <v>2.44</v>
      </c>
      <c r="I91" s="32">
        <f>IF(H91&gt;=3,ROUND(H91*N$3,0),4)</f>
        <v>4</v>
      </c>
      <c r="J91" s="36">
        <f t="shared" si="1"/>
        <v>4</v>
      </c>
    </row>
    <row r="92" spans="1:10" ht="14.25">
      <c r="A92" s="1">
        <v>91</v>
      </c>
      <c r="B92" s="4" t="s">
        <v>12</v>
      </c>
      <c r="C92" s="5">
        <v>1</v>
      </c>
      <c r="D92" s="7"/>
      <c r="E92" s="6"/>
      <c r="F92" s="7"/>
      <c r="G92" s="10">
        <v>8</v>
      </c>
      <c r="H92" s="18">
        <v>1.98</v>
      </c>
      <c r="I92" s="32">
        <f>IF(H92&gt;=3,ROUND(H92*N$3,0),4)</f>
        <v>4</v>
      </c>
      <c r="J92" s="36">
        <f t="shared" si="1"/>
        <v>4</v>
      </c>
    </row>
    <row r="93" spans="1:10">
      <c r="A93" s="1">
        <v>92</v>
      </c>
      <c r="B93" s="23" t="s">
        <v>131</v>
      </c>
      <c r="C93" s="6"/>
      <c r="D93" s="6"/>
      <c r="E93" s="6"/>
      <c r="F93" s="6"/>
      <c r="G93" s="24">
        <v>8</v>
      </c>
      <c r="H93" s="18">
        <v>3.69</v>
      </c>
      <c r="I93" s="32">
        <f>IF(H93&gt;=3,ROUND(H93*N$3,0),4)</f>
        <v>6</v>
      </c>
      <c r="J93" s="36">
        <f t="shared" si="1"/>
        <v>7</v>
      </c>
    </row>
    <row r="94" spans="1:10">
      <c r="A94" s="1">
        <v>93</v>
      </c>
      <c r="B94" s="23" t="s">
        <v>132</v>
      </c>
      <c r="C94" s="6"/>
      <c r="D94" s="6"/>
      <c r="E94" s="6"/>
      <c r="F94" s="6"/>
      <c r="G94" s="24">
        <v>7</v>
      </c>
      <c r="H94" s="18">
        <v>3.49</v>
      </c>
      <c r="I94" s="32">
        <f>IF(H94&gt;=3,ROUND(H94*N$3,0),4)</f>
        <v>5</v>
      </c>
      <c r="J94" s="36">
        <f t="shared" si="1"/>
        <v>6</v>
      </c>
    </row>
    <row r="95" spans="1:10" ht="15.75">
      <c r="A95" s="1">
        <v>94</v>
      </c>
      <c r="B95" s="4" t="s">
        <v>80</v>
      </c>
      <c r="C95" s="5">
        <v>3</v>
      </c>
      <c r="D95" s="4"/>
      <c r="E95" s="16"/>
      <c r="F95" s="6"/>
      <c r="G95" s="5">
        <v>9</v>
      </c>
      <c r="H95" s="18">
        <v>4.0199999999999996</v>
      </c>
      <c r="I95" s="32">
        <f>IF(H95&gt;=3,ROUND(H95*N$3,0),4)</f>
        <v>6</v>
      </c>
      <c r="J95" s="36">
        <f t="shared" si="1"/>
        <v>7</v>
      </c>
    </row>
    <row r="96" spans="1:10" ht="15.75">
      <c r="A96" s="1">
        <v>95</v>
      </c>
      <c r="B96" s="4" t="s">
        <v>95</v>
      </c>
      <c r="C96" s="5" t="s">
        <v>97</v>
      </c>
      <c r="D96" s="4"/>
      <c r="E96" s="16"/>
      <c r="F96" s="6"/>
      <c r="G96" s="5">
        <v>10</v>
      </c>
      <c r="H96" s="18">
        <v>3.56</v>
      </c>
      <c r="I96" s="32">
        <f>IF(H96&gt;=3,ROUND(H96*N$3,0),4)</f>
        <v>5</v>
      </c>
      <c r="J96" s="36">
        <f t="shared" si="1"/>
        <v>7</v>
      </c>
    </row>
    <row r="97" spans="1:10" ht="14.25">
      <c r="A97" s="1">
        <v>96</v>
      </c>
      <c r="B97" s="4" t="s">
        <v>114</v>
      </c>
      <c r="C97" s="5">
        <v>2</v>
      </c>
      <c r="D97" s="6"/>
      <c r="E97" s="6"/>
      <c r="F97" s="7"/>
      <c r="G97" s="10"/>
      <c r="H97" s="18">
        <v>3.29</v>
      </c>
      <c r="I97" s="32">
        <f>IF(H97&gt;=3,ROUND(H97*N$3,0),4)</f>
        <v>5</v>
      </c>
      <c r="J97" s="36">
        <f t="shared" si="1"/>
        <v>3</v>
      </c>
    </row>
    <row r="98" spans="1:10" ht="15.75">
      <c r="A98" s="1">
        <v>97</v>
      </c>
      <c r="B98" s="4" t="s">
        <v>64</v>
      </c>
      <c r="C98" s="5">
        <v>2</v>
      </c>
      <c r="D98" s="4"/>
      <c r="E98" s="16"/>
      <c r="F98" s="6"/>
      <c r="G98" s="5">
        <v>10</v>
      </c>
      <c r="H98" s="18"/>
      <c r="I98" s="32">
        <f>IF(H98&gt;=3,ROUND(H98*N$3,0),4)</f>
        <v>4</v>
      </c>
      <c r="J98" s="36">
        <f t="shared" si="1"/>
        <v>4</v>
      </c>
    </row>
    <row r="99" spans="1:10" ht="14.25">
      <c r="A99" s="1">
        <v>98</v>
      </c>
      <c r="B99" s="4" t="s">
        <v>23</v>
      </c>
      <c r="C99" s="5" t="s">
        <v>108</v>
      </c>
      <c r="D99" s="6"/>
      <c r="E99" s="6"/>
      <c r="F99" s="7"/>
      <c r="G99" s="13"/>
      <c r="H99" s="18">
        <v>3.98</v>
      </c>
      <c r="I99" s="32">
        <f>IF(H99&gt;=3,ROUND(H99*N$3,0),4)</f>
        <v>6</v>
      </c>
      <c r="J99" s="36">
        <f t="shared" si="1"/>
        <v>4</v>
      </c>
    </row>
    <row r="100" spans="1:10" ht="12.75" customHeight="1" thickBot="1">
      <c r="A100" s="1">
        <v>99</v>
      </c>
      <c r="B100" s="23" t="s">
        <v>143</v>
      </c>
      <c r="C100" s="6"/>
      <c r="D100" s="6"/>
      <c r="E100" s="6"/>
      <c r="F100" s="6"/>
      <c r="G100" s="24">
        <v>7</v>
      </c>
      <c r="H100" s="18">
        <v>4.07</v>
      </c>
      <c r="I100" s="33">
        <f>IF(H100&gt;=3,ROUND(H100*N$3,0),4)</f>
        <v>6</v>
      </c>
      <c r="J100" s="36">
        <f t="shared" si="1"/>
        <v>6</v>
      </c>
    </row>
    <row r="101" spans="1:10">
      <c r="I101" s="1">
        <f>COUNTIF(I2:I100,"&gt;4")</f>
        <v>62</v>
      </c>
      <c r="J101" s="1">
        <f>COUNTIF(J2:J100,"&gt;4")</f>
        <v>56</v>
      </c>
    </row>
    <row r="103" spans="1:10">
      <c r="A103" s="30" t="s">
        <v>149</v>
      </c>
    </row>
    <row r="104" spans="1:10">
      <c r="A104" s="30" t="s">
        <v>150</v>
      </c>
    </row>
    <row r="105" spans="1:10">
      <c r="A105" s="30" t="s">
        <v>154</v>
      </c>
    </row>
    <row r="106" spans="1:10">
      <c r="A106" s="37" t="s">
        <v>152</v>
      </c>
    </row>
    <row r="107" spans="1:10">
      <c r="A107" s="37" t="s">
        <v>153</v>
      </c>
    </row>
  </sheetData>
  <sortState ref="A2:G100">
    <sortCondition ref="B2:B100"/>
  </sortState>
  <conditionalFormatting sqref="I2:I100">
    <cfRule type="cellIs" dxfId="2" priority="2" stopIfTrue="1" operator="equal">
      <formula>4</formula>
    </cfRule>
  </conditionalFormatting>
  <conditionalFormatting sqref="J2:J100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FB</vt:lpstr>
      <vt:lpstr>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Madcap</cp:lastModifiedBy>
  <cp:lastPrinted>2012-11-16T19:31:46Z</cp:lastPrinted>
  <dcterms:created xsi:type="dcterms:W3CDTF">2012-10-30T11:14:43Z</dcterms:created>
  <dcterms:modified xsi:type="dcterms:W3CDTF">2013-01-28T13:59:19Z</dcterms:modified>
</cp:coreProperties>
</file>